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embeddings/oleObject8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6.bin" ContentType="application/vnd.openxmlformats-officedocument.oleObject"/>
  <Override PartName="/xl/charts/chart4.xml" ContentType="application/vnd.openxmlformats-officedocument.drawingml.chart+xml"/>
  <Override PartName="/xl/embeddings/oleObject12.bin" ContentType="application/vnd.openxmlformats-officedocument.oleObject"/>
  <Override PartName="/xl/drawings/drawing6.xml" ContentType="application/vnd.openxmlformats-officedocument.drawingml.chartshap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embeddings/oleObject9.bin" ContentType="application/vnd.openxmlformats-officedocument.oleObject"/>
  <Override PartName="/docProps/core.xml" ContentType="application/vnd.openxmlformats-package.core-properties+xml"/>
  <Default Extension="bin" ContentType="application/vnd.openxmlformats-officedocument.spreadsheetml.printerSettings"/>
  <Override PartName="/xl/embeddings/oleObject7.bin" ContentType="application/vnd.openxmlformats-officedocument.oleObject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embeddings/oleObject5.bin" ContentType="application/vnd.openxmlformats-officedocument.oleObject"/>
  <Override PartName="/xl/charts/chart5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15195" windowHeight="8385" tabRatio="902" activeTab="7"/>
  </bookViews>
  <sheets>
    <sheet name="PUNTAJE" sheetId="4" r:id="rId1"/>
    <sheet name="ÁREAS" sheetId="16" r:id="rId2"/>
    <sheet name="MEJORES" sheetId="14" r:id="rId3"/>
    <sheet name="PROMEDIOS PUNTAJE" sheetId="21" r:id="rId4"/>
    <sheet name="PROMEDIOS X CURSO" sheetId="33" r:id="rId5"/>
    <sheet name="PROMEDIOS" sheetId="22" r:id="rId6"/>
    <sheet name="MEJORES X MATERIA" sheetId="25" r:id="rId7"/>
    <sheet name="ESCALA NACIONAL" sheetId="27" r:id="rId8"/>
  </sheets>
  <externalReferences>
    <externalReference r:id="rId9"/>
  </externalReferences>
  <definedNames>
    <definedName name="_xlnm._FilterDatabase" localSheetId="0" hidden="1">PUNTAJE!$AG$9:$CC$16</definedName>
  </definedNames>
  <calcPr calcId="125725"/>
</workbook>
</file>

<file path=xl/calcChain.xml><?xml version="1.0" encoding="utf-8"?>
<calcChain xmlns="http://schemas.openxmlformats.org/spreadsheetml/2006/main">
  <c r="K72" i="27"/>
  <c r="J72"/>
  <c r="I72"/>
  <c r="H72"/>
  <c r="G72"/>
  <c r="F72"/>
  <c r="E72"/>
  <c r="D72"/>
  <c r="K71"/>
  <c r="J71"/>
  <c r="I71"/>
  <c r="H71"/>
  <c r="G71"/>
  <c r="F71"/>
  <c r="E71"/>
  <c r="D71"/>
  <c r="K70"/>
  <c r="J70"/>
  <c r="I70"/>
  <c r="H70"/>
  <c r="G70"/>
  <c r="F70"/>
  <c r="E70"/>
  <c r="D70"/>
  <c r="K69"/>
  <c r="J69"/>
  <c r="I69"/>
  <c r="H69"/>
  <c r="G69"/>
  <c r="F69"/>
  <c r="E69"/>
  <c r="D69"/>
  <c r="V13"/>
  <c r="U13"/>
  <c r="T13"/>
  <c r="S13"/>
  <c r="R13"/>
  <c r="Q13"/>
  <c r="P13"/>
  <c r="O13"/>
  <c r="V12"/>
  <c r="U12"/>
  <c r="T12"/>
  <c r="S12"/>
  <c r="R12"/>
  <c r="Q12"/>
  <c r="P12"/>
  <c r="O12"/>
  <c r="V11"/>
  <c r="U11"/>
  <c r="T11"/>
  <c r="S11"/>
  <c r="R11"/>
  <c r="Q11"/>
  <c r="P11"/>
  <c r="O11"/>
  <c r="V10"/>
  <c r="U10"/>
  <c r="T10"/>
  <c r="S10"/>
  <c r="R10"/>
  <c r="Q10"/>
  <c r="P10"/>
  <c r="O10"/>
  <c r="K13"/>
  <c r="J13"/>
  <c r="I13"/>
  <c r="H13"/>
  <c r="G13"/>
  <c r="F13"/>
  <c r="E13"/>
  <c r="D13"/>
  <c r="K12"/>
  <c r="J12"/>
  <c r="I12"/>
  <c r="H12"/>
  <c r="G12"/>
  <c r="F12"/>
  <c r="E12"/>
  <c r="D12"/>
  <c r="K11"/>
  <c r="J11"/>
  <c r="I11"/>
  <c r="H11"/>
  <c r="G11"/>
  <c r="F11"/>
  <c r="E11"/>
  <c r="D11"/>
  <c r="K10"/>
  <c r="J10"/>
  <c r="I10"/>
  <c r="H10"/>
  <c r="G10"/>
  <c r="F10"/>
  <c r="E10"/>
  <c r="D10"/>
  <c r="D175" i="4" l="1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C175"/>
  <c r="X12" i="21"/>
  <c r="W12"/>
  <c r="V12"/>
  <c r="U12"/>
  <c r="T12"/>
  <c r="S12"/>
  <c r="R12"/>
  <c r="Q12"/>
  <c r="X11"/>
  <c r="W11"/>
  <c r="V11"/>
  <c r="U11"/>
  <c r="T11"/>
  <c r="S11"/>
  <c r="R11"/>
  <c r="Q11"/>
  <c r="X10"/>
  <c r="W10"/>
  <c r="V10"/>
  <c r="U10"/>
  <c r="T10"/>
  <c r="S10"/>
  <c r="R10"/>
  <c r="Q10"/>
  <c r="K12"/>
  <c r="J12"/>
  <c r="I12"/>
  <c r="H12"/>
  <c r="G12"/>
  <c r="F12"/>
  <c r="E12"/>
  <c r="D12"/>
  <c r="K11"/>
  <c r="J11"/>
  <c r="I11"/>
  <c r="H11"/>
  <c r="G11"/>
  <c r="F11"/>
  <c r="E11"/>
  <c r="D11"/>
  <c r="K10"/>
  <c r="J10"/>
  <c r="I10"/>
  <c r="H10"/>
  <c r="G10"/>
  <c r="F10"/>
  <c r="E10"/>
  <c r="D10"/>
  <c r="A67" i="16"/>
  <c r="B67"/>
  <c r="C67"/>
  <c r="D67"/>
  <c r="E67"/>
  <c r="F67"/>
  <c r="G67"/>
  <c r="H67"/>
  <c r="I67"/>
  <c r="J67"/>
  <c r="K67"/>
  <c r="L67"/>
  <c r="M67"/>
  <c r="N67"/>
  <c r="O67"/>
  <c r="P67"/>
  <c r="A162"/>
  <c r="B162"/>
  <c r="C162"/>
  <c r="D162"/>
  <c r="E162"/>
  <c r="F162"/>
  <c r="G162"/>
  <c r="H162"/>
  <c r="I162"/>
  <c r="J162"/>
  <c r="K162"/>
  <c r="L162"/>
  <c r="M162"/>
  <c r="N162"/>
  <c r="O162"/>
  <c r="P162"/>
  <c r="A128"/>
  <c r="B128"/>
  <c r="C128"/>
  <c r="D128"/>
  <c r="E128"/>
  <c r="F128"/>
  <c r="G128"/>
  <c r="H128"/>
  <c r="I128"/>
  <c r="J128"/>
  <c r="K128"/>
  <c r="L128"/>
  <c r="M128"/>
  <c r="N128"/>
  <c r="O128"/>
  <c r="P128"/>
  <c r="A116"/>
  <c r="B116"/>
  <c r="C116"/>
  <c r="D116"/>
  <c r="E116"/>
  <c r="F116"/>
  <c r="G116"/>
  <c r="H116"/>
  <c r="I116"/>
  <c r="J116"/>
  <c r="K116"/>
  <c r="L116"/>
  <c r="M116"/>
  <c r="N116"/>
  <c r="O116"/>
  <c r="P116"/>
  <c r="A161"/>
  <c r="B161"/>
  <c r="C161"/>
  <c r="D161"/>
  <c r="E161"/>
  <c r="F161"/>
  <c r="G161"/>
  <c r="H161"/>
  <c r="I161"/>
  <c r="J161"/>
  <c r="K161"/>
  <c r="L161"/>
  <c r="M161"/>
  <c r="N161"/>
  <c r="O161"/>
  <c r="P161"/>
  <c r="A122"/>
  <c r="B122"/>
  <c r="C122"/>
  <c r="D122"/>
  <c r="E122"/>
  <c r="F122"/>
  <c r="G122"/>
  <c r="H122"/>
  <c r="I122"/>
  <c r="J122"/>
  <c r="K122"/>
  <c r="L122"/>
  <c r="M122"/>
  <c r="N122"/>
  <c r="O122"/>
  <c r="P122"/>
  <c r="A149"/>
  <c r="B149"/>
  <c r="C149"/>
  <c r="D149"/>
  <c r="E149"/>
  <c r="F149"/>
  <c r="G149"/>
  <c r="H149"/>
  <c r="I149"/>
  <c r="J149"/>
  <c r="K149"/>
  <c r="L149"/>
  <c r="M149"/>
  <c r="N149"/>
  <c r="O149"/>
  <c r="P149"/>
  <c r="A70"/>
  <c r="B70"/>
  <c r="C70"/>
  <c r="D70"/>
  <c r="E70"/>
  <c r="F70"/>
  <c r="G70"/>
  <c r="H70"/>
  <c r="I70"/>
  <c r="J70"/>
  <c r="K70"/>
  <c r="L70"/>
  <c r="M70"/>
  <c r="N70"/>
  <c r="O70"/>
  <c r="P70"/>
  <c r="A100"/>
  <c r="B100"/>
  <c r="C100"/>
  <c r="D100"/>
  <c r="E100"/>
  <c r="F100"/>
  <c r="G100"/>
  <c r="H100"/>
  <c r="I100"/>
  <c r="J100"/>
  <c r="K100"/>
  <c r="L100"/>
  <c r="M100"/>
  <c r="N100"/>
  <c r="O100"/>
  <c r="P100"/>
  <c r="A38"/>
  <c r="B38"/>
  <c r="C38"/>
  <c r="D38"/>
  <c r="E38"/>
  <c r="F38"/>
  <c r="G38"/>
  <c r="H38"/>
  <c r="I38"/>
  <c r="J38"/>
  <c r="K38"/>
  <c r="L38"/>
  <c r="M38"/>
  <c r="N38"/>
  <c r="O38"/>
  <c r="P38"/>
  <c r="A103"/>
  <c r="B103"/>
  <c r="C103"/>
  <c r="D103"/>
  <c r="E103"/>
  <c r="F103"/>
  <c r="G103"/>
  <c r="H103"/>
  <c r="I103"/>
  <c r="J103"/>
  <c r="K103"/>
  <c r="L103"/>
  <c r="M103"/>
  <c r="N103"/>
  <c r="O103"/>
  <c r="P103"/>
  <c r="A50"/>
  <c r="B50"/>
  <c r="C50"/>
  <c r="D50"/>
  <c r="E50"/>
  <c r="F50"/>
  <c r="G50"/>
  <c r="H50"/>
  <c r="I50"/>
  <c r="J50"/>
  <c r="K50"/>
  <c r="L50"/>
  <c r="M50"/>
  <c r="N50"/>
  <c r="O50"/>
  <c r="P50"/>
  <c r="A45"/>
  <c r="B45"/>
  <c r="C45"/>
  <c r="D45"/>
  <c r="E45"/>
  <c r="F45"/>
  <c r="G45"/>
  <c r="H45"/>
  <c r="I45"/>
  <c r="J45"/>
  <c r="K45"/>
  <c r="L45"/>
  <c r="M45"/>
  <c r="N45"/>
  <c r="O45"/>
  <c r="P45"/>
  <c r="A19"/>
  <c r="B19"/>
  <c r="C19"/>
  <c r="D19"/>
  <c r="E19"/>
  <c r="F19"/>
  <c r="G19"/>
  <c r="H19"/>
  <c r="I19"/>
  <c r="J19"/>
  <c r="K19"/>
  <c r="L19"/>
  <c r="M19"/>
  <c r="N19"/>
  <c r="O19"/>
  <c r="P19"/>
  <c r="A132"/>
  <c r="B132"/>
  <c r="C132"/>
  <c r="D132"/>
  <c r="E132"/>
  <c r="F132"/>
  <c r="G132"/>
  <c r="H132"/>
  <c r="I132"/>
  <c r="J132"/>
  <c r="K132"/>
  <c r="L132"/>
  <c r="M132"/>
  <c r="N132"/>
  <c r="O132"/>
  <c r="P132"/>
  <c r="A102"/>
  <c r="B102"/>
  <c r="C102"/>
  <c r="D102"/>
  <c r="E102"/>
  <c r="F102"/>
  <c r="G102"/>
  <c r="H102"/>
  <c r="I102"/>
  <c r="J102"/>
  <c r="K102"/>
  <c r="L102"/>
  <c r="M102"/>
  <c r="N102"/>
  <c r="O102"/>
  <c r="P102"/>
  <c r="A79"/>
  <c r="B79"/>
  <c r="C79"/>
  <c r="D79"/>
  <c r="E79"/>
  <c r="F79"/>
  <c r="G79"/>
  <c r="H79"/>
  <c r="I79"/>
  <c r="J79"/>
  <c r="K79"/>
  <c r="L79"/>
  <c r="M79"/>
  <c r="N79"/>
  <c r="O79"/>
  <c r="P79"/>
  <c r="A66"/>
  <c r="B66"/>
  <c r="C66"/>
  <c r="D66"/>
  <c r="E66"/>
  <c r="F66"/>
  <c r="G66"/>
  <c r="H66"/>
  <c r="I66"/>
  <c r="J66"/>
  <c r="K66"/>
  <c r="L66"/>
  <c r="M66"/>
  <c r="N66"/>
  <c r="O66"/>
  <c r="P66"/>
  <c r="A75"/>
  <c r="B75"/>
  <c r="C75"/>
  <c r="D75"/>
  <c r="E75"/>
  <c r="F75"/>
  <c r="G75"/>
  <c r="H75"/>
  <c r="I75"/>
  <c r="J75"/>
  <c r="K75"/>
  <c r="L75"/>
  <c r="M75"/>
  <c r="N75"/>
  <c r="O75"/>
  <c r="P75"/>
  <c r="A55"/>
  <c r="B55"/>
  <c r="C55"/>
  <c r="D55"/>
  <c r="E55"/>
  <c r="F55"/>
  <c r="G55"/>
  <c r="H55"/>
  <c r="I55"/>
  <c r="J55"/>
  <c r="K55"/>
  <c r="L55"/>
  <c r="M55"/>
  <c r="N55"/>
  <c r="O55"/>
  <c r="P55"/>
  <c r="A151"/>
  <c r="B151"/>
  <c r="C151"/>
  <c r="D151"/>
  <c r="E151"/>
  <c r="F151"/>
  <c r="G151"/>
  <c r="H151"/>
  <c r="I151"/>
  <c r="J151"/>
  <c r="K151"/>
  <c r="L151"/>
  <c r="M151"/>
  <c r="N151"/>
  <c r="O151"/>
  <c r="P151"/>
  <c r="A73"/>
  <c r="B73"/>
  <c r="C73"/>
  <c r="D73"/>
  <c r="E73"/>
  <c r="F73"/>
  <c r="G73"/>
  <c r="H73"/>
  <c r="I73"/>
  <c r="J73"/>
  <c r="K73"/>
  <c r="L73"/>
  <c r="M73"/>
  <c r="N73"/>
  <c r="O73"/>
  <c r="P73"/>
  <c r="A60"/>
  <c r="B60"/>
  <c r="C60"/>
  <c r="D60"/>
  <c r="E60"/>
  <c r="F60"/>
  <c r="G60"/>
  <c r="H60"/>
  <c r="I60"/>
  <c r="J60"/>
  <c r="K60"/>
  <c r="L60"/>
  <c r="M60"/>
  <c r="N60"/>
  <c r="O60"/>
  <c r="P60"/>
  <c r="A171"/>
  <c r="B171"/>
  <c r="C171"/>
  <c r="D171"/>
  <c r="E171"/>
  <c r="F171"/>
  <c r="G171"/>
  <c r="H171"/>
  <c r="I171"/>
  <c r="J171"/>
  <c r="K171"/>
  <c r="L171"/>
  <c r="M171"/>
  <c r="N171"/>
  <c r="O171"/>
  <c r="P171"/>
  <c r="A140"/>
  <c r="B140"/>
  <c r="C140"/>
  <c r="D140"/>
  <c r="E140"/>
  <c r="F140"/>
  <c r="G140"/>
  <c r="H140"/>
  <c r="I140"/>
  <c r="J140"/>
  <c r="K140"/>
  <c r="L140"/>
  <c r="M140"/>
  <c r="N140"/>
  <c r="O140"/>
  <c r="P140"/>
  <c r="A156"/>
  <c r="B156"/>
  <c r="C156"/>
  <c r="D156"/>
  <c r="E156"/>
  <c r="F156"/>
  <c r="G156"/>
  <c r="H156"/>
  <c r="I156"/>
  <c r="J156"/>
  <c r="K156"/>
  <c r="L156"/>
  <c r="M156"/>
  <c r="N156"/>
  <c r="O156"/>
  <c r="P156"/>
  <c r="A166"/>
  <c r="B166"/>
  <c r="C166"/>
  <c r="D166"/>
  <c r="E166"/>
  <c r="F166"/>
  <c r="G166"/>
  <c r="H166"/>
  <c r="I166"/>
  <c r="J166"/>
  <c r="K166"/>
  <c r="L166"/>
  <c r="M166"/>
  <c r="N166"/>
  <c r="O166"/>
  <c r="P166"/>
  <c r="A85"/>
  <c r="B85"/>
  <c r="C85"/>
  <c r="D85"/>
  <c r="E85"/>
  <c r="F85"/>
  <c r="G85"/>
  <c r="H85"/>
  <c r="I85"/>
  <c r="J85"/>
  <c r="K85"/>
  <c r="L85"/>
  <c r="M85"/>
  <c r="N85"/>
  <c r="O85"/>
  <c r="P85"/>
  <c r="A125"/>
  <c r="B125"/>
  <c r="C125"/>
  <c r="D125"/>
  <c r="E125"/>
  <c r="F125"/>
  <c r="G125"/>
  <c r="H125"/>
  <c r="I125"/>
  <c r="J125"/>
  <c r="K125"/>
  <c r="L125"/>
  <c r="M125"/>
  <c r="N125"/>
  <c r="O125"/>
  <c r="P125"/>
  <c r="A99"/>
  <c r="B99"/>
  <c r="C99"/>
  <c r="D99"/>
  <c r="E99"/>
  <c r="F99"/>
  <c r="G99"/>
  <c r="H99"/>
  <c r="I99"/>
  <c r="J99"/>
  <c r="K99"/>
  <c r="L99"/>
  <c r="M99"/>
  <c r="N99"/>
  <c r="O99"/>
  <c r="P99"/>
  <c r="A123"/>
  <c r="B123"/>
  <c r="C123"/>
  <c r="D123"/>
  <c r="E123"/>
  <c r="F123"/>
  <c r="G123"/>
  <c r="H123"/>
  <c r="I123"/>
  <c r="J123"/>
  <c r="K123"/>
  <c r="L123"/>
  <c r="M123"/>
  <c r="N123"/>
  <c r="O123"/>
  <c r="P123"/>
  <c r="A117"/>
  <c r="B117"/>
  <c r="C117"/>
  <c r="D117"/>
  <c r="E117"/>
  <c r="F117"/>
  <c r="G117"/>
  <c r="H117"/>
  <c r="I117"/>
  <c r="J117"/>
  <c r="K117"/>
  <c r="L117"/>
  <c r="M117"/>
  <c r="N117"/>
  <c r="O117"/>
  <c r="P117"/>
  <c r="A135"/>
  <c r="B135"/>
  <c r="C135"/>
  <c r="D135"/>
  <c r="E135"/>
  <c r="F135"/>
  <c r="G135"/>
  <c r="H135"/>
  <c r="I135"/>
  <c r="J135"/>
  <c r="K135"/>
  <c r="L135"/>
  <c r="M135"/>
  <c r="N135"/>
  <c r="O135"/>
  <c r="P135"/>
  <c r="A118"/>
  <c r="B118"/>
  <c r="C118"/>
  <c r="D118"/>
  <c r="E118"/>
  <c r="F118"/>
  <c r="G118"/>
  <c r="H118"/>
  <c r="I118"/>
  <c r="J118"/>
  <c r="K118"/>
  <c r="L118"/>
  <c r="M118"/>
  <c r="N118"/>
  <c r="O118"/>
  <c r="P118"/>
  <c r="A159"/>
  <c r="B159"/>
  <c r="C159"/>
  <c r="D159"/>
  <c r="E159"/>
  <c r="F159"/>
  <c r="G159"/>
  <c r="H159"/>
  <c r="I159"/>
  <c r="J159"/>
  <c r="K159"/>
  <c r="L159"/>
  <c r="M159"/>
  <c r="N159"/>
  <c r="O159"/>
  <c r="P159"/>
  <c r="A78"/>
  <c r="B78"/>
  <c r="C78"/>
  <c r="D78"/>
  <c r="E78"/>
  <c r="F78"/>
  <c r="G78"/>
  <c r="H78"/>
  <c r="I78"/>
  <c r="J78"/>
  <c r="K78"/>
  <c r="L78"/>
  <c r="M78"/>
  <c r="N78"/>
  <c r="O78"/>
  <c r="P78"/>
  <c r="A52"/>
  <c r="B52"/>
  <c r="C52"/>
  <c r="D52"/>
  <c r="E52"/>
  <c r="F52"/>
  <c r="G52"/>
  <c r="H52"/>
  <c r="I52"/>
  <c r="J52"/>
  <c r="K52"/>
  <c r="L52"/>
  <c r="M52"/>
  <c r="N52"/>
  <c r="O52"/>
  <c r="P52"/>
  <c r="A31"/>
  <c r="B31"/>
  <c r="C31"/>
  <c r="D31"/>
  <c r="E31"/>
  <c r="F31"/>
  <c r="G31"/>
  <c r="H31"/>
  <c r="I31"/>
  <c r="J31"/>
  <c r="K31"/>
  <c r="L31"/>
  <c r="M31"/>
  <c r="N31"/>
  <c r="O31"/>
  <c r="P31"/>
  <c r="A104"/>
  <c r="B104"/>
  <c r="C104"/>
  <c r="D104"/>
  <c r="E104"/>
  <c r="F104"/>
  <c r="G104"/>
  <c r="H104"/>
  <c r="I104"/>
  <c r="J104"/>
  <c r="K104"/>
  <c r="L104"/>
  <c r="M104"/>
  <c r="N104"/>
  <c r="O104"/>
  <c r="P104"/>
  <c r="A29"/>
  <c r="B29"/>
  <c r="C29"/>
  <c r="D29"/>
  <c r="E29"/>
  <c r="F29"/>
  <c r="G29"/>
  <c r="H29"/>
  <c r="I29"/>
  <c r="J29"/>
  <c r="K29"/>
  <c r="L29"/>
  <c r="M29"/>
  <c r="N29"/>
  <c r="O29"/>
  <c r="P29"/>
  <c r="A74"/>
  <c r="B74"/>
  <c r="C74"/>
  <c r="D74"/>
  <c r="E74"/>
  <c r="F74"/>
  <c r="G74"/>
  <c r="H74"/>
  <c r="I74"/>
  <c r="J74"/>
  <c r="K74"/>
  <c r="L74"/>
  <c r="M74"/>
  <c r="N74"/>
  <c r="O74"/>
  <c r="P74"/>
  <c r="A87"/>
  <c r="B87"/>
  <c r="C87"/>
  <c r="D87"/>
  <c r="E87"/>
  <c r="F87"/>
  <c r="G87"/>
  <c r="H87"/>
  <c r="I87"/>
  <c r="J87"/>
  <c r="K87"/>
  <c r="L87"/>
  <c r="M87"/>
  <c r="N87"/>
  <c r="O87"/>
  <c r="P87"/>
  <c r="A43"/>
  <c r="B43"/>
  <c r="C43"/>
  <c r="D43"/>
  <c r="E43"/>
  <c r="F43"/>
  <c r="G43"/>
  <c r="H43"/>
  <c r="I43"/>
  <c r="J43"/>
  <c r="K43"/>
  <c r="L43"/>
  <c r="M43"/>
  <c r="N43"/>
  <c r="O43"/>
  <c r="P43"/>
  <c r="A58"/>
  <c r="B58"/>
  <c r="C58"/>
  <c r="D58"/>
  <c r="E58"/>
  <c r="F58"/>
  <c r="G58"/>
  <c r="H58"/>
  <c r="I58"/>
  <c r="J58"/>
  <c r="K58"/>
  <c r="L58"/>
  <c r="M58"/>
  <c r="N58"/>
  <c r="O58"/>
  <c r="P58"/>
  <c r="A51"/>
  <c r="B51"/>
  <c r="C51"/>
  <c r="D51"/>
  <c r="E51"/>
  <c r="F51"/>
  <c r="G51"/>
  <c r="H51"/>
  <c r="I51"/>
  <c r="J51"/>
  <c r="K51"/>
  <c r="L51"/>
  <c r="M51"/>
  <c r="N51"/>
  <c r="O51"/>
  <c r="P51"/>
  <c r="A115"/>
  <c r="B115"/>
  <c r="C115"/>
  <c r="D115"/>
  <c r="E115"/>
  <c r="F115"/>
  <c r="G115"/>
  <c r="H115"/>
  <c r="I115"/>
  <c r="J115"/>
  <c r="K115"/>
  <c r="L115"/>
  <c r="M115"/>
  <c r="N115"/>
  <c r="O115"/>
  <c r="P115"/>
  <c r="A37"/>
  <c r="B37"/>
  <c r="C37"/>
  <c r="D37"/>
  <c r="E37"/>
  <c r="F37"/>
  <c r="G37"/>
  <c r="H37"/>
  <c r="I37"/>
  <c r="J37"/>
  <c r="K37"/>
  <c r="L37"/>
  <c r="M37"/>
  <c r="N37"/>
  <c r="O37"/>
  <c r="P37"/>
  <c r="A170"/>
  <c r="B170"/>
  <c r="C170"/>
  <c r="D170"/>
  <c r="E170"/>
  <c r="F170"/>
  <c r="G170"/>
  <c r="H170"/>
  <c r="I170"/>
  <c r="J170"/>
  <c r="K170"/>
  <c r="L170"/>
  <c r="M170"/>
  <c r="N170"/>
  <c r="O170"/>
  <c r="P170"/>
  <c r="A57"/>
  <c r="B57"/>
  <c r="C57"/>
  <c r="D57"/>
  <c r="E57"/>
  <c r="F57"/>
  <c r="G57"/>
  <c r="H57"/>
  <c r="I57"/>
  <c r="J57"/>
  <c r="K57"/>
  <c r="L57"/>
  <c r="M57"/>
  <c r="N57"/>
  <c r="O57"/>
  <c r="P57"/>
  <c r="A160"/>
  <c r="B160"/>
  <c r="C160"/>
  <c r="D160"/>
  <c r="E160"/>
  <c r="F160"/>
  <c r="G160"/>
  <c r="H160"/>
  <c r="I160"/>
  <c r="J160"/>
  <c r="K160"/>
  <c r="L160"/>
  <c r="M160"/>
  <c r="N160"/>
  <c r="O160"/>
  <c r="P160"/>
  <c r="A126"/>
  <c r="B126"/>
  <c r="C126"/>
  <c r="D126"/>
  <c r="E126"/>
  <c r="F126"/>
  <c r="G126"/>
  <c r="H126"/>
  <c r="I126"/>
  <c r="J126"/>
  <c r="K126"/>
  <c r="L126"/>
  <c r="M126"/>
  <c r="N126"/>
  <c r="O126"/>
  <c r="P126"/>
  <c r="A129"/>
  <c r="B129"/>
  <c r="C129"/>
  <c r="D129"/>
  <c r="E129"/>
  <c r="F129"/>
  <c r="G129"/>
  <c r="H129"/>
  <c r="I129"/>
  <c r="J129"/>
  <c r="K129"/>
  <c r="L129"/>
  <c r="M129"/>
  <c r="N129"/>
  <c r="O129"/>
  <c r="P129"/>
  <c r="A33"/>
  <c r="B33"/>
  <c r="C33"/>
  <c r="D33"/>
  <c r="E33"/>
  <c r="F33"/>
  <c r="G33"/>
  <c r="H33"/>
  <c r="I33"/>
  <c r="J33"/>
  <c r="K33"/>
  <c r="L33"/>
  <c r="M33"/>
  <c r="N33"/>
  <c r="O33"/>
  <c r="P33"/>
  <c r="A34"/>
  <c r="B34"/>
  <c r="C34"/>
  <c r="D34"/>
  <c r="E34"/>
  <c r="F34"/>
  <c r="G34"/>
  <c r="H34"/>
  <c r="I34"/>
  <c r="J34"/>
  <c r="K34"/>
  <c r="L34"/>
  <c r="M34"/>
  <c r="N34"/>
  <c r="O34"/>
  <c r="P34"/>
  <c r="A164"/>
  <c r="B164"/>
  <c r="C164"/>
  <c r="D164"/>
  <c r="E164"/>
  <c r="F164"/>
  <c r="G164"/>
  <c r="H164"/>
  <c r="I164"/>
  <c r="J164"/>
  <c r="K164"/>
  <c r="L164"/>
  <c r="M164"/>
  <c r="N164"/>
  <c r="O164"/>
  <c r="P164"/>
  <c r="A94"/>
  <c r="B94"/>
  <c r="C94"/>
  <c r="D94"/>
  <c r="E94"/>
  <c r="F94"/>
  <c r="G94"/>
  <c r="H94"/>
  <c r="I94"/>
  <c r="J94"/>
  <c r="K94"/>
  <c r="L94"/>
  <c r="M94"/>
  <c r="N94"/>
  <c r="O94"/>
  <c r="P94"/>
  <c r="A98"/>
  <c r="B98"/>
  <c r="C98"/>
  <c r="D98"/>
  <c r="E98"/>
  <c r="F98"/>
  <c r="G98"/>
  <c r="H98"/>
  <c r="I98"/>
  <c r="J98"/>
  <c r="K98"/>
  <c r="L98"/>
  <c r="M98"/>
  <c r="N98"/>
  <c r="O98"/>
  <c r="P98"/>
  <c r="A95"/>
  <c r="B95"/>
  <c r="C95"/>
  <c r="D95"/>
  <c r="E95"/>
  <c r="F95"/>
  <c r="G95"/>
  <c r="H95"/>
  <c r="I95"/>
  <c r="J95"/>
  <c r="K95"/>
  <c r="L95"/>
  <c r="M95"/>
  <c r="N95"/>
  <c r="O95"/>
  <c r="P95"/>
  <c r="A120"/>
  <c r="B120"/>
  <c r="C120"/>
  <c r="D120"/>
  <c r="E120"/>
  <c r="F120"/>
  <c r="G120"/>
  <c r="H120"/>
  <c r="I120"/>
  <c r="J120"/>
  <c r="K120"/>
  <c r="L120"/>
  <c r="M120"/>
  <c r="N120"/>
  <c r="O120"/>
  <c r="P120"/>
  <c r="A165"/>
  <c r="B165"/>
  <c r="C165"/>
  <c r="D165"/>
  <c r="E165"/>
  <c r="F165"/>
  <c r="G165"/>
  <c r="H165"/>
  <c r="I165"/>
  <c r="J165"/>
  <c r="K165"/>
  <c r="L165"/>
  <c r="M165"/>
  <c r="N165"/>
  <c r="O165"/>
  <c r="P165"/>
  <c r="A163"/>
  <c r="B163"/>
  <c r="C163"/>
  <c r="D163"/>
  <c r="E163"/>
  <c r="F163"/>
  <c r="G163"/>
  <c r="H163"/>
  <c r="I163"/>
  <c r="J163"/>
  <c r="K163"/>
  <c r="L163"/>
  <c r="M163"/>
  <c r="N163"/>
  <c r="O163"/>
  <c r="P163"/>
  <c r="A172"/>
  <c r="B172"/>
  <c r="C172"/>
  <c r="D172"/>
  <c r="E172"/>
  <c r="F172"/>
  <c r="G172"/>
  <c r="H172"/>
  <c r="I172"/>
  <c r="J172"/>
  <c r="K172"/>
  <c r="L172"/>
  <c r="M172"/>
  <c r="N172"/>
  <c r="O172"/>
  <c r="P172"/>
  <c r="A39"/>
  <c r="B39"/>
  <c r="C39"/>
  <c r="D39"/>
  <c r="E39"/>
  <c r="F39"/>
  <c r="G39"/>
  <c r="H39"/>
  <c r="I39"/>
  <c r="J39"/>
  <c r="K39"/>
  <c r="L39"/>
  <c r="M39"/>
  <c r="N39"/>
  <c r="O39"/>
  <c r="P39"/>
  <c r="A16"/>
  <c r="B16"/>
  <c r="C16"/>
  <c r="D16"/>
  <c r="E16"/>
  <c r="F16"/>
  <c r="G16"/>
  <c r="H16"/>
  <c r="I16"/>
  <c r="J16"/>
  <c r="K16"/>
  <c r="L16"/>
  <c r="M16"/>
  <c r="N16"/>
  <c r="O16"/>
  <c r="P16"/>
  <c r="A107"/>
  <c r="B107"/>
  <c r="C107"/>
  <c r="D107"/>
  <c r="E107"/>
  <c r="F107"/>
  <c r="G107"/>
  <c r="H107"/>
  <c r="I107"/>
  <c r="J107"/>
  <c r="K107"/>
  <c r="L107"/>
  <c r="M107"/>
  <c r="N107"/>
  <c r="O107"/>
  <c r="P107"/>
  <c r="A30"/>
  <c r="B30"/>
  <c r="C30"/>
  <c r="D30"/>
  <c r="E30"/>
  <c r="F30"/>
  <c r="G30"/>
  <c r="H30"/>
  <c r="I30"/>
  <c r="J30"/>
  <c r="K30"/>
  <c r="L30"/>
  <c r="M30"/>
  <c r="N30"/>
  <c r="O30"/>
  <c r="P30"/>
  <c r="A46"/>
  <c r="B46"/>
  <c r="C46"/>
  <c r="D46"/>
  <c r="E46"/>
  <c r="F46"/>
  <c r="G46"/>
  <c r="H46"/>
  <c r="I46"/>
  <c r="J46"/>
  <c r="K46"/>
  <c r="L46"/>
  <c r="M46"/>
  <c r="N46"/>
  <c r="O46"/>
  <c r="P46"/>
  <c r="A92"/>
  <c r="B92"/>
  <c r="C92"/>
  <c r="D92"/>
  <c r="E92"/>
  <c r="F92"/>
  <c r="G92"/>
  <c r="H92"/>
  <c r="I92"/>
  <c r="J92"/>
  <c r="K92"/>
  <c r="L92"/>
  <c r="M92"/>
  <c r="N92"/>
  <c r="O92"/>
  <c r="P92"/>
  <c r="A63"/>
  <c r="B63"/>
  <c r="C63"/>
  <c r="D63"/>
  <c r="E63"/>
  <c r="F63"/>
  <c r="G63"/>
  <c r="H63"/>
  <c r="I63"/>
  <c r="J63"/>
  <c r="K63"/>
  <c r="L63"/>
  <c r="M63"/>
  <c r="N63"/>
  <c r="O63"/>
  <c r="P63"/>
  <c r="A141"/>
  <c r="B141"/>
  <c r="C141"/>
  <c r="D141"/>
  <c r="E141"/>
  <c r="F141"/>
  <c r="G141"/>
  <c r="H141"/>
  <c r="I141"/>
  <c r="J141"/>
  <c r="K141"/>
  <c r="L141"/>
  <c r="M141"/>
  <c r="N141"/>
  <c r="O141"/>
  <c r="P141"/>
  <c r="A41"/>
  <c r="B41"/>
  <c r="C41"/>
  <c r="D41"/>
  <c r="E41"/>
  <c r="F41"/>
  <c r="G41"/>
  <c r="H41"/>
  <c r="I41"/>
  <c r="J41"/>
  <c r="K41"/>
  <c r="L41"/>
  <c r="M41"/>
  <c r="N41"/>
  <c r="O41"/>
  <c r="P41"/>
  <c r="A105"/>
  <c r="B105"/>
  <c r="C105"/>
  <c r="D105"/>
  <c r="E105"/>
  <c r="F105"/>
  <c r="G105"/>
  <c r="H105"/>
  <c r="I105"/>
  <c r="J105"/>
  <c r="K105"/>
  <c r="L105"/>
  <c r="M105"/>
  <c r="N105"/>
  <c r="O105"/>
  <c r="P105"/>
  <c r="A147"/>
  <c r="B147"/>
  <c r="C147"/>
  <c r="D147"/>
  <c r="E147"/>
  <c r="F147"/>
  <c r="G147"/>
  <c r="H147"/>
  <c r="I147"/>
  <c r="J147"/>
  <c r="K147"/>
  <c r="L147"/>
  <c r="M147"/>
  <c r="N147"/>
  <c r="O147"/>
  <c r="P147"/>
  <c r="A28"/>
  <c r="B28"/>
  <c r="C28"/>
  <c r="D28"/>
  <c r="E28"/>
  <c r="F28"/>
  <c r="G28"/>
  <c r="H28"/>
  <c r="I28"/>
  <c r="J28"/>
  <c r="K28"/>
  <c r="L28"/>
  <c r="M28"/>
  <c r="N28"/>
  <c r="O28"/>
  <c r="P28"/>
  <c r="A61"/>
  <c r="B61"/>
  <c r="C61"/>
  <c r="D61"/>
  <c r="E61"/>
  <c r="F61"/>
  <c r="G61"/>
  <c r="H61"/>
  <c r="I61"/>
  <c r="J61"/>
  <c r="K61"/>
  <c r="L61"/>
  <c r="M61"/>
  <c r="N61"/>
  <c r="O61"/>
  <c r="P61"/>
  <c r="A40"/>
  <c r="B40"/>
  <c r="C40"/>
  <c r="D40"/>
  <c r="E40"/>
  <c r="F40"/>
  <c r="G40"/>
  <c r="H40"/>
  <c r="I40"/>
  <c r="J40"/>
  <c r="K40"/>
  <c r="L40"/>
  <c r="M40"/>
  <c r="N40"/>
  <c r="O40"/>
  <c r="P40"/>
  <c r="A56"/>
  <c r="B56"/>
  <c r="C56"/>
  <c r="D56"/>
  <c r="E56"/>
  <c r="F56"/>
  <c r="G56"/>
  <c r="H56"/>
  <c r="I56"/>
  <c r="J56"/>
  <c r="K56"/>
  <c r="L56"/>
  <c r="M56"/>
  <c r="N56"/>
  <c r="O56"/>
  <c r="P56"/>
  <c r="A64"/>
  <c r="B64"/>
  <c r="C64"/>
  <c r="D64"/>
  <c r="E64"/>
  <c r="F64"/>
  <c r="G64"/>
  <c r="H64"/>
  <c r="I64"/>
  <c r="J64"/>
  <c r="K64"/>
  <c r="L64"/>
  <c r="M64"/>
  <c r="N64"/>
  <c r="O64"/>
  <c r="P64"/>
  <c r="A22"/>
  <c r="B22"/>
  <c r="C22"/>
  <c r="D22"/>
  <c r="E22"/>
  <c r="F22"/>
  <c r="G22"/>
  <c r="H22"/>
  <c r="I22"/>
  <c r="J22"/>
  <c r="K22"/>
  <c r="L22"/>
  <c r="M22"/>
  <c r="N22"/>
  <c r="O22"/>
  <c r="P22"/>
  <c r="A35"/>
  <c r="B35"/>
  <c r="C35"/>
  <c r="D35"/>
  <c r="E35"/>
  <c r="F35"/>
  <c r="G35"/>
  <c r="H35"/>
  <c r="I35"/>
  <c r="J35"/>
  <c r="K35"/>
  <c r="L35"/>
  <c r="M35"/>
  <c r="N35"/>
  <c r="O35"/>
  <c r="P35"/>
  <c r="A144"/>
  <c r="B144"/>
  <c r="C144"/>
  <c r="D144"/>
  <c r="E144"/>
  <c r="F144"/>
  <c r="G144"/>
  <c r="H144"/>
  <c r="I144"/>
  <c r="J144"/>
  <c r="K144"/>
  <c r="L144"/>
  <c r="M144"/>
  <c r="N144"/>
  <c r="O144"/>
  <c r="P144"/>
  <c r="A82"/>
  <c r="B82"/>
  <c r="C82"/>
  <c r="D82"/>
  <c r="E82"/>
  <c r="F82"/>
  <c r="G82"/>
  <c r="H82"/>
  <c r="I82"/>
  <c r="J82"/>
  <c r="K82"/>
  <c r="L82"/>
  <c r="M82"/>
  <c r="N82"/>
  <c r="O82"/>
  <c r="P82"/>
  <c r="A130"/>
  <c r="B130"/>
  <c r="C130"/>
  <c r="D130"/>
  <c r="E130"/>
  <c r="F130"/>
  <c r="G130"/>
  <c r="H130"/>
  <c r="I130"/>
  <c r="J130"/>
  <c r="K130"/>
  <c r="L130"/>
  <c r="M130"/>
  <c r="N130"/>
  <c r="O130"/>
  <c r="P130"/>
  <c r="A146"/>
  <c r="B146"/>
  <c r="C146"/>
  <c r="D146"/>
  <c r="E146"/>
  <c r="F146"/>
  <c r="G146"/>
  <c r="H146"/>
  <c r="I146"/>
  <c r="J146"/>
  <c r="K146"/>
  <c r="L146"/>
  <c r="M146"/>
  <c r="N146"/>
  <c r="O146"/>
  <c r="P146"/>
  <c r="A169"/>
  <c r="B169"/>
  <c r="C169"/>
  <c r="D169"/>
  <c r="E169"/>
  <c r="F169"/>
  <c r="G169"/>
  <c r="H169"/>
  <c r="I169"/>
  <c r="J169"/>
  <c r="K169"/>
  <c r="L169"/>
  <c r="M169"/>
  <c r="N169"/>
  <c r="O169"/>
  <c r="P169"/>
  <c r="A49"/>
  <c r="B49"/>
  <c r="C49"/>
  <c r="D49"/>
  <c r="E49"/>
  <c r="F49"/>
  <c r="G49"/>
  <c r="H49"/>
  <c r="I49"/>
  <c r="J49"/>
  <c r="K49"/>
  <c r="L49"/>
  <c r="M49"/>
  <c r="N49"/>
  <c r="O49"/>
  <c r="P49"/>
  <c r="A174"/>
  <c r="B174"/>
  <c r="C174"/>
  <c r="D174"/>
  <c r="E174"/>
  <c r="F174"/>
  <c r="G174"/>
  <c r="H174"/>
  <c r="I174"/>
  <c r="J174"/>
  <c r="K174"/>
  <c r="L174"/>
  <c r="M174"/>
  <c r="N174"/>
  <c r="O174"/>
  <c r="P174"/>
  <c r="A68"/>
  <c r="B68"/>
  <c r="C68"/>
  <c r="D68"/>
  <c r="E68"/>
  <c r="F68"/>
  <c r="G68"/>
  <c r="H68"/>
  <c r="I68"/>
  <c r="J68"/>
  <c r="K68"/>
  <c r="L68"/>
  <c r="M68"/>
  <c r="N68"/>
  <c r="O68"/>
  <c r="P68"/>
  <c r="A44"/>
  <c r="B44"/>
  <c r="C44"/>
  <c r="D44"/>
  <c r="E44"/>
  <c r="F44"/>
  <c r="G44"/>
  <c r="H44"/>
  <c r="I44"/>
  <c r="J44"/>
  <c r="K44"/>
  <c r="L44"/>
  <c r="M44"/>
  <c r="N44"/>
  <c r="O44"/>
  <c r="P44"/>
  <c r="A138"/>
  <c r="B138"/>
  <c r="C138"/>
  <c r="D138"/>
  <c r="E138"/>
  <c r="F138"/>
  <c r="G138"/>
  <c r="H138"/>
  <c r="I138"/>
  <c r="J138"/>
  <c r="K138"/>
  <c r="L138"/>
  <c r="M138"/>
  <c r="N138"/>
  <c r="O138"/>
  <c r="P138"/>
  <c r="A158"/>
  <c r="B158"/>
  <c r="C158"/>
  <c r="D158"/>
  <c r="E158"/>
  <c r="F158"/>
  <c r="G158"/>
  <c r="H158"/>
  <c r="I158"/>
  <c r="J158"/>
  <c r="K158"/>
  <c r="L158"/>
  <c r="M158"/>
  <c r="N158"/>
  <c r="O158"/>
  <c r="P158"/>
  <c r="A13"/>
  <c r="B13"/>
  <c r="C13"/>
  <c r="D13"/>
  <c r="E13"/>
  <c r="F13"/>
  <c r="G13"/>
  <c r="H13"/>
  <c r="I13"/>
  <c r="J13"/>
  <c r="K13"/>
  <c r="L13"/>
  <c r="M13"/>
  <c r="N13"/>
  <c r="O13"/>
  <c r="P13"/>
  <c r="A42"/>
  <c r="B42"/>
  <c r="C42"/>
  <c r="D42"/>
  <c r="E42"/>
  <c r="F42"/>
  <c r="G42"/>
  <c r="H42"/>
  <c r="I42"/>
  <c r="J42"/>
  <c r="K42"/>
  <c r="L42"/>
  <c r="M42"/>
  <c r="N42"/>
  <c r="O42"/>
  <c r="P42"/>
  <c r="A20"/>
  <c r="B20"/>
  <c r="C20"/>
  <c r="D20"/>
  <c r="E20"/>
  <c r="F20"/>
  <c r="G20"/>
  <c r="H20"/>
  <c r="I20"/>
  <c r="J20"/>
  <c r="K20"/>
  <c r="L20"/>
  <c r="M20"/>
  <c r="N20"/>
  <c r="O20"/>
  <c r="P20"/>
  <c r="A25"/>
  <c r="B25"/>
  <c r="C25"/>
  <c r="D25"/>
  <c r="E25"/>
  <c r="F25"/>
  <c r="G25"/>
  <c r="H25"/>
  <c r="I25"/>
  <c r="J25"/>
  <c r="K25"/>
  <c r="L25"/>
  <c r="M25"/>
  <c r="N25"/>
  <c r="O25"/>
  <c r="P25"/>
  <c r="A24"/>
  <c r="B24"/>
  <c r="C24"/>
  <c r="D24"/>
  <c r="E24"/>
  <c r="F24"/>
  <c r="G24"/>
  <c r="H24"/>
  <c r="I24"/>
  <c r="J24"/>
  <c r="K24"/>
  <c r="L24"/>
  <c r="M24"/>
  <c r="N24"/>
  <c r="O24"/>
  <c r="P24"/>
  <c r="A36"/>
  <c r="B36"/>
  <c r="C36"/>
  <c r="D36"/>
  <c r="E36"/>
  <c r="F36"/>
  <c r="G36"/>
  <c r="H36"/>
  <c r="I36"/>
  <c r="J36"/>
  <c r="K36"/>
  <c r="L36"/>
  <c r="M36"/>
  <c r="N36"/>
  <c r="O36"/>
  <c r="P36"/>
  <c r="A54"/>
  <c r="B54"/>
  <c r="C54"/>
  <c r="D54"/>
  <c r="E54"/>
  <c r="F54"/>
  <c r="G54"/>
  <c r="H54"/>
  <c r="I54"/>
  <c r="J54"/>
  <c r="K54"/>
  <c r="L54"/>
  <c r="M54"/>
  <c r="N54"/>
  <c r="O54"/>
  <c r="P54"/>
  <c r="A136"/>
  <c r="B136"/>
  <c r="C136"/>
  <c r="D136"/>
  <c r="E136"/>
  <c r="F136"/>
  <c r="G136"/>
  <c r="H136"/>
  <c r="I136"/>
  <c r="J136"/>
  <c r="K136"/>
  <c r="L136"/>
  <c r="M136"/>
  <c r="N136"/>
  <c r="O136"/>
  <c r="P136"/>
  <c r="A109"/>
  <c r="B109"/>
  <c r="C109"/>
  <c r="D109"/>
  <c r="E109"/>
  <c r="F109"/>
  <c r="G109"/>
  <c r="H109"/>
  <c r="I109"/>
  <c r="J109"/>
  <c r="K109"/>
  <c r="L109"/>
  <c r="M109"/>
  <c r="N109"/>
  <c r="O109"/>
  <c r="P109"/>
  <c r="A62"/>
  <c r="B62"/>
  <c r="C62"/>
  <c r="D62"/>
  <c r="E62"/>
  <c r="F62"/>
  <c r="G62"/>
  <c r="H62"/>
  <c r="I62"/>
  <c r="J62"/>
  <c r="K62"/>
  <c r="L62"/>
  <c r="M62"/>
  <c r="N62"/>
  <c r="O62"/>
  <c r="P62"/>
  <c r="A91"/>
  <c r="B91"/>
  <c r="C91"/>
  <c r="D91"/>
  <c r="E91"/>
  <c r="F91"/>
  <c r="G91"/>
  <c r="H91"/>
  <c r="I91"/>
  <c r="J91"/>
  <c r="K91"/>
  <c r="L91"/>
  <c r="M91"/>
  <c r="N91"/>
  <c r="O91"/>
  <c r="P91"/>
  <c r="A113"/>
  <c r="B113"/>
  <c r="C113"/>
  <c r="D113"/>
  <c r="E113"/>
  <c r="F113"/>
  <c r="G113"/>
  <c r="H113"/>
  <c r="I113"/>
  <c r="J113"/>
  <c r="K113"/>
  <c r="L113"/>
  <c r="M113"/>
  <c r="N113"/>
  <c r="O113"/>
  <c r="P113"/>
  <c r="A148"/>
  <c r="B148"/>
  <c r="C148"/>
  <c r="D148"/>
  <c r="E148"/>
  <c r="F148"/>
  <c r="G148"/>
  <c r="H148"/>
  <c r="I148"/>
  <c r="J148"/>
  <c r="K148"/>
  <c r="L148"/>
  <c r="M148"/>
  <c r="N148"/>
  <c r="O148"/>
  <c r="P148"/>
  <c r="A89"/>
  <c r="B89"/>
  <c r="C89"/>
  <c r="D89"/>
  <c r="E89"/>
  <c r="F89"/>
  <c r="G89"/>
  <c r="H89"/>
  <c r="I89"/>
  <c r="J89"/>
  <c r="K89"/>
  <c r="L89"/>
  <c r="M89"/>
  <c r="N89"/>
  <c r="O89"/>
  <c r="P89"/>
  <c r="A84"/>
  <c r="B84"/>
  <c r="C84"/>
  <c r="D84"/>
  <c r="E84"/>
  <c r="F84"/>
  <c r="G84"/>
  <c r="H84"/>
  <c r="I84"/>
  <c r="J84"/>
  <c r="K84"/>
  <c r="L84"/>
  <c r="M84"/>
  <c r="N84"/>
  <c r="O84"/>
  <c r="P84"/>
  <c r="A90"/>
  <c r="B90"/>
  <c r="C90"/>
  <c r="D90"/>
  <c r="E90"/>
  <c r="F90"/>
  <c r="G90"/>
  <c r="H90"/>
  <c r="I90"/>
  <c r="J90"/>
  <c r="K90"/>
  <c r="L90"/>
  <c r="M90"/>
  <c r="N90"/>
  <c r="O90"/>
  <c r="P90"/>
  <c r="A83"/>
  <c r="B83"/>
  <c r="C83"/>
  <c r="D83"/>
  <c r="E83"/>
  <c r="F83"/>
  <c r="G83"/>
  <c r="H83"/>
  <c r="I83"/>
  <c r="J83"/>
  <c r="K83"/>
  <c r="L83"/>
  <c r="M83"/>
  <c r="N83"/>
  <c r="O83"/>
  <c r="P83"/>
  <c r="A32"/>
  <c r="B32"/>
  <c r="C32"/>
  <c r="D32"/>
  <c r="E32"/>
  <c r="F32"/>
  <c r="G32"/>
  <c r="H32"/>
  <c r="I32"/>
  <c r="J32"/>
  <c r="K32"/>
  <c r="L32"/>
  <c r="M32"/>
  <c r="N32"/>
  <c r="O32"/>
  <c r="P32"/>
  <c r="A80"/>
  <c r="B80"/>
  <c r="C80"/>
  <c r="D80"/>
  <c r="E80"/>
  <c r="F80"/>
  <c r="G80"/>
  <c r="H80"/>
  <c r="I80"/>
  <c r="J80"/>
  <c r="K80"/>
  <c r="L80"/>
  <c r="M80"/>
  <c r="N80"/>
  <c r="O80"/>
  <c r="P80"/>
  <c r="A133"/>
  <c r="B133"/>
  <c r="C133"/>
  <c r="D133"/>
  <c r="E133"/>
  <c r="F133"/>
  <c r="G133"/>
  <c r="H133"/>
  <c r="I133"/>
  <c r="J133"/>
  <c r="K133"/>
  <c r="L133"/>
  <c r="M133"/>
  <c r="N133"/>
  <c r="O133"/>
  <c r="P133"/>
  <c r="A134"/>
  <c r="B134"/>
  <c r="C134"/>
  <c r="D134"/>
  <c r="E134"/>
  <c r="F134"/>
  <c r="G134"/>
  <c r="H134"/>
  <c r="I134"/>
  <c r="J134"/>
  <c r="K134"/>
  <c r="L134"/>
  <c r="M134"/>
  <c r="N134"/>
  <c r="O134"/>
  <c r="P134"/>
  <c r="A168"/>
  <c r="B168"/>
  <c r="C168"/>
  <c r="D168"/>
  <c r="E168"/>
  <c r="F168"/>
  <c r="G168"/>
  <c r="H168"/>
  <c r="I168"/>
  <c r="J168"/>
  <c r="K168"/>
  <c r="L168"/>
  <c r="M168"/>
  <c r="N168"/>
  <c r="O168"/>
  <c r="P168"/>
  <c r="A72"/>
  <c r="B72"/>
  <c r="C72"/>
  <c r="D72"/>
  <c r="E72"/>
  <c r="F72"/>
  <c r="G72"/>
  <c r="H72"/>
  <c r="I72"/>
  <c r="J72"/>
  <c r="K72"/>
  <c r="L72"/>
  <c r="M72"/>
  <c r="N72"/>
  <c r="O72"/>
  <c r="P72"/>
  <c r="A97"/>
  <c r="B97"/>
  <c r="C97"/>
  <c r="D97"/>
  <c r="E97"/>
  <c r="F97"/>
  <c r="G97"/>
  <c r="H97"/>
  <c r="I97"/>
  <c r="J97"/>
  <c r="K97"/>
  <c r="L97"/>
  <c r="M97"/>
  <c r="N97"/>
  <c r="O97"/>
  <c r="P97"/>
  <c r="A101"/>
  <c r="B101"/>
  <c r="C101"/>
  <c r="D101"/>
  <c r="E101"/>
  <c r="F101"/>
  <c r="G101"/>
  <c r="H101"/>
  <c r="I101"/>
  <c r="J101"/>
  <c r="K101"/>
  <c r="L101"/>
  <c r="M101"/>
  <c r="N101"/>
  <c r="O101"/>
  <c r="P101"/>
  <c r="A81"/>
  <c r="B81"/>
  <c r="C81"/>
  <c r="D81"/>
  <c r="E81"/>
  <c r="F81"/>
  <c r="G81"/>
  <c r="H81"/>
  <c r="I81"/>
  <c r="J81"/>
  <c r="K81"/>
  <c r="L81"/>
  <c r="M81"/>
  <c r="N81"/>
  <c r="O81"/>
  <c r="P81"/>
  <c r="A86"/>
  <c r="B86"/>
  <c r="C86"/>
  <c r="D86"/>
  <c r="E86"/>
  <c r="F86"/>
  <c r="G86"/>
  <c r="H86"/>
  <c r="I86"/>
  <c r="J86"/>
  <c r="K86"/>
  <c r="L86"/>
  <c r="M86"/>
  <c r="N86"/>
  <c r="O86"/>
  <c r="P86"/>
  <c r="A139"/>
  <c r="B139"/>
  <c r="C139"/>
  <c r="D139"/>
  <c r="E139"/>
  <c r="F139"/>
  <c r="G139"/>
  <c r="H139"/>
  <c r="I139"/>
  <c r="J139"/>
  <c r="K139"/>
  <c r="L139"/>
  <c r="M139"/>
  <c r="N139"/>
  <c r="O139"/>
  <c r="P139"/>
  <c r="A71"/>
  <c r="B71"/>
  <c r="C71"/>
  <c r="D71"/>
  <c r="E71"/>
  <c r="F71"/>
  <c r="G71"/>
  <c r="H71"/>
  <c r="I71"/>
  <c r="J71"/>
  <c r="K71"/>
  <c r="L71"/>
  <c r="M71"/>
  <c r="N71"/>
  <c r="O71"/>
  <c r="P71"/>
  <c r="A145"/>
  <c r="B145"/>
  <c r="C145"/>
  <c r="D145"/>
  <c r="E145"/>
  <c r="F145"/>
  <c r="G145"/>
  <c r="H145"/>
  <c r="I145"/>
  <c r="J145"/>
  <c r="K145"/>
  <c r="L145"/>
  <c r="M145"/>
  <c r="N145"/>
  <c r="O145"/>
  <c r="P145"/>
  <c r="A17"/>
  <c r="B17"/>
  <c r="C17"/>
  <c r="D17"/>
  <c r="E17"/>
  <c r="F17"/>
  <c r="G17"/>
  <c r="H17"/>
  <c r="I17"/>
  <c r="J17"/>
  <c r="K17"/>
  <c r="L17"/>
  <c r="M17"/>
  <c r="N17"/>
  <c r="O17"/>
  <c r="P17"/>
  <c r="A124"/>
  <c r="B124"/>
  <c r="C124"/>
  <c r="D124"/>
  <c r="E124"/>
  <c r="F124"/>
  <c r="G124"/>
  <c r="H124"/>
  <c r="I124"/>
  <c r="J124"/>
  <c r="K124"/>
  <c r="L124"/>
  <c r="M124"/>
  <c r="N124"/>
  <c r="O124"/>
  <c r="P124"/>
  <c r="A155"/>
  <c r="B155"/>
  <c r="C155"/>
  <c r="D155"/>
  <c r="E155"/>
  <c r="F155"/>
  <c r="G155"/>
  <c r="H155"/>
  <c r="I155"/>
  <c r="J155"/>
  <c r="K155"/>
  <c r="L155"/>
  <c r="M155"/>
  <c r="N155"/>
  <c r="O155"/>
  <c r="P155"/>
  <c r="A14"/>
  <c r="B14"/>
  <c r="C14"/>
  <c r="D14"/>
  <c r="E14"/>
  <c r="F14"/>
  <c r="G14"/>
  <c r="H14"/>
  <c r="I14"/>
  <c r="J14"/>
  <c r="K14"/>
  <c r="L14"/>
  <c r="M14"/>
  <c r="N14"/>
  <c r="O14"/>
  <c r="P14"/>
  <c r="A88"/>
  <c r="B88"/>
  <c r="C88"/>
  <c r="D88"/>
  <c r="E88"/>
  <c r="F88"/>
  <c r="G88"/>
  <c r="H88"/>
  <c r="I88"/>
  <c r="J88"/>
  <c r="K88"/>
  <c r="L88"/>
  <c r="M88"/>
  <c r="N88"/>
  <c r="O88"/>
  <c r="P88"/>
  <c r="A137"/>
  <c r="B137"/>
  <c r="C137"/>
  <c r="D137"/>
  <c r="E137"/>
  <c r="F137"/>
  <c r="G137"/>
  <c r="H137"/>
  <c r="I137"/>
  <c r="J137"/>
  <c r="K137"/>
  <c r="L137"/>
  <c r="M137"/>
  <c r="N137"/>
  <c r="O137"/>
  <c r="P137"/>
  <c r="A27"/>
  <c r="B27"/>
  <c r="C27"/>
  <c r="D27"/>
  <c r="E27"/>
  <c r="F27"/>
  <c r="G27"/>
  <c r="H27"/>
  <c r="I27"/>
  <c r="J27"/>
  <c r="K27"/>
  <c r="L27"/>
  <c r="M27"/>
  <c r="N27"/>
  <c r="O27"/>
  <c r="P27"/>
  <c r="A150"/>
  <c r="B150"/>
  <c r="C150"/>
  <c r="D150"/>
  <c r="E150"/>
  <c r="F150"/>
  <c r="G150"/>
  <c r="H150"/>
  <c r="I150"/>
  <c r="J150"/>
  <c r="K150"/>
  <c r="L150"/>
  <c r="M150"/>
  <c r="N150"/>
  <c r="O150"/>
  <c r="P150"/>
  <c r="A76"/>
  <c r="B76"/>
  <c r="C76"/>
  <c r="D76"/>
  <c r="E76"/>
  <c r="F76"/>
  <c r="G76"/>
  <c r="H76"/>
  <c r="I76"/>
  <c r="J76"/>
  <c r="K76"/>
  <c r="L76"/>
  <c r="M76"/>
  <c r="N76"/>
  <c r="O76"/>
  <c r="P76"/>
  <c r="A23"/>
  <c r="B23"/>
  <c r="C23"/>
  <c r="D23"/>
  <c r="E23"/>
  <c r="F23"/>
  <c r="G23"/>
  <c r="H23"/>
  <c r="I23"/>
  <c r="J23"/>
  <c r="K23"/>
  <c r="L23"/>
  <c r="M23"/>
  <c r="N23"/>
  <c r="O23"/>
  <c r="P23"/>
  <c r="A26"/>
  <c r="B26"/>
  <c r="C26"/>
  <c r="D26"/>
  <c r="E26"/>
  <c r="F26"/>
  <c r="G26"/>
  <c r="H26"/>
  <c r="I26"/>
  <c r="J26"/>
  <c r="K26"/>
  <c r="L26"/>
  <c r="M26"/>
  <c r="N26"/>
  <c r="O26"/>
  <c r="P26"/>
  <c r="A21"/>
  <c r="B21"/>
  <c r="C21"/>
  <c r="D21"/>
  <c r="E21"/>
  <c r="F21"/>
  <c r="G21"/>
  <c r="H21"/>
  <c r="I21"/>
  <c r="J21"/>
  <c r="K21"/>
  <c r="L21"/>
  <c r="M21"/>
  <c r="N21"/>
  <c r="O21"/>
  <c r="P21"/>
  <c r="A131"/>
  <c r="B131"/>
  <c r="C131"/>
  <c r="D131"/>
  <c r="E131"/>
  <c r="F131"/>
  <c r="G131"/>
  <c r="H131"/>
  <c r="I131"/>
  <c r="J131"/>
  <c r="K131"/>
  <c r="L131"/>
  <c r="M131"/>
  <c r="N131"/>
  <c r="O131"/>
  <c r="P131"/>
  <c r="A93"/>
  <c r="B93"/>
  <c r="C93"/>
  <c r="D93"/>
  <c r="E93"/>
  <c r="F93"/>
  <c r="G93"/>
  <c r="H93"/>
  <c r="I93"/>
  <c r="J93"/>
  <c r="K93"/>
  <c r="L93"/>
  <c r="M93"/>
  <c r="N93"/>
  <c r="O93"/>
  <c r="P93"/>
  <c r="A18"/>
  <c r="B18"/>
  <c r="C18"/>
  <c r="D18"/>
  <c r="E18"/>
  <c r="F18"/>
  <c r="G18"/>
  <c r="H18"/>
  <c r="I18"/>
  <c r="J18"/>
  <c r="K18"/>
  <c r="L18"/>
  <c r="M18"/>
  <c r="N18"/>
  <c r="O18"/>
  <c r="P18"/>
  <c r="A65"/>
  <c r="B65"/>
  <c r="C65"/>
  <c r="D65"/>
  <c r="E65"/>
  <c r="F65"/>
  <c r="G65"/>
  <c r="H65"/>
  <c r="I65"/>
  <c r="J65"/>
  <c r="K65"/>
  <c r="L65"/>
  <c r="M65"/>
  <c r="N65"/>
  <c r="O65"/>
  <c r="P65"/>
  <c r="A142"/>
  <c r="B142"/>
  <c r="C142"/>
  <c r="D142"/>
  <c r="E142"/>
  <c r="F142"/>
  <c r="G142"/>
  <c r="H142"/>
  <c r="I142"/>
  <c r="J142"/>
  <c r="K142"/>
  <c r="L142"/>
  <c r="M142"/>
  <c r="N142"/>
  <c r="O142"/>
  <c r="P142"/>
  <c r="A110"/>
  <c r="B110"/>
  <c r="C110"/>
  <c r="D110"/>
  <c r="E110"/>
  <c r="F110"/>
  <c r="G110"/>
  <c r="H110"/>
  <c r="I110"/>
  <c r="J110"/>
  <c r="K110"/>
  <c r="L110"/>
  <c r="M110"/>
  <c r="N110"/>
  <c r="O110"/>
  <c r="P110"/>
  <c r="A47"/>
  <c r="B47"/>
  <c r="C47"/>
  <c r="D47"/>
  <c r="E47"/>
  <c r="F47"/>
  <c r="G47"/>
  <c r="H47"/>
  <c r="I47"/>
  <c r="J47"/>
  <c r="K47"/>
  <c r="L47"/>
  <c r="M47"/>
  <c r="N47"/>
  <c r="O47"/>
  <c r="P47"/>
  <c r="A114"/>
  <c r="B114"/>
  <c r="C114"/>
  <c r="D114"/>
  <c r="E114"/>
  <c r="F114"/>
  <c r="G114"/>
  <c r="H114"/>
  <c r="I114"/>
  <c r="J114"/>
  <c r="K114"/>
  <c r="L114"/>
  <c r="M114"/>
  <c r="N114"/>
  <c r="O114"/>
  <c r="P114"/>
  <c r="A143"/>
  <c r="B143"/>
  <c r="C143"/>
  <c r="D143"/>
  <c r="E143"/>
  <c r="F143"/>
  <c r="G143"/>
  <c r="H143"/>
  <c r="I143"/>
  <c r="J143"/>
  <c r="K143"/>
  <c r="L143"/>
  <c r="M143"/>
  <c r="N143"/>
  <c r="O143"/>
  <c r="P143"/>
  <c r="A173"/>
  <c r="B173"/>
  <c r="C173"/>
  <c r="D173"/>
  <c r="E173"/>
  <c r="F173"/>
  <c r="G173"/>
  <c r="H173"/>
  <c r="I173"/>
  <c r="J173"/>
  <c r="K173"/>
  <c r="L173"/>
  <c r="M173"/>
  <c r="N173"/>
  <c r="O173"/>
  <c r="P173"/>
  <c r="A111"/>
  <c r="B111"/>
  <c r="C111"/>
  <c r="D111"/>
  <c r="E111"/>
  <c r="F111"/>
  <c r="G111"/>
  <c r="H111"/>
  <c r="I111"/>
  <c r="J111"/>
  <c r="K111"/>
  <c r="L111"/>
  <c r="M111"/>
  <c r="N111"/>
  <c r="O111"/>
  <c r="P111"/>
  <c r="A167"/>
  <c r="B167"/>
  <c r="C167"/>
  <c r="D167"/>
  <c r="E167"/>
  <c r="F167"/>
  <c r="G167"/>
  <c r="H167"/>
  <c r="I167"/>
  <c r="J167"/>
  <c r="K167"/>
  <c r="L167"/>
  <c r="M167"/>
  <c r="N167"/>
  <c r="O167"/>
  <c r="P167"/>
  <c r="A112"/>
  <c r="B112"/>
  <c r="C112"/>
  <c r="D112"/>
  <c r="E112"/>
  <c r="F112"/>
  <c r="G112"/>
  <c r="H112"/>
  <c r="I112"/>
  <c r="J112"/>
  <c r="K112"/>
  <c r="L112"/>
  <c r="M112"/>
  <c r="N112"/>
  <c r="O112"/>
  <c r="P112"/>
  <c r="A152"/>
  <c r="B152"/>
  <c r="C152"/>
  <c r="D152"/>
  <c r="E152"/>
  <c r="F152"/>
  <c r="G152"/>
  <c r="H152"/>
  <c r="I152"/>
  <c r="J152"/>
  <c r="K152"/>
  <c r="L152"/>
  <c r="M152"/>
  <c r="N152"/>
  <c r="O152"/>
  <c r="P152"/>
  <c r="A53"/>
  <c r="B53"/>
  <c r="C53"/>
  <c r="D53"/>
  <c r="E53"/>
  <c r="F53"/>
  <c r="G53"/>
  <c r="H53"/>
  <c r="I53"/>
  <c r="J53"/>
  <c r="K53"/>
  <c r="L53"/>
  <c r="M53"/>
  <c r="N53"/>
  <c r="O53"/>
  <c r="P53"/>
  <c r="A106"/>
  <c r="B106"/>
  <c r="C106"/>
  <c r="D106"/>
  <c r="E106"/>
  <c r="F106"/>
  <c r="G106"/>
  <c r="H106"/>
  <c r="I106"/>
  <c r="J106"/>
  <c r="K106"/>
  <c r="L106"/>
  <c r="M106"/>
  <c r="N106"/>
  <c r="O106"/>
  <c r="P106"/>
  <c r="A157"/>
  <c r="B157"/>
  <c r="C157"/>
  <c r="D157"/>
  <c r="E157"/>
  <c r="F157"/>
  <c r="G157"/>
  <c r="H157"/>
  <c r="I157"/>
  <c r="J157"/>
  <c r="K157"/>
  <c r="L157"/>
  <c r="M157"/>
  <c r="N157"/>
  <c r="O157"/>
  <c r="P157"/>
  <c r="A154"/>
  <c r="B154"/>
  <c r="C154"/>
  <c r="D154"/>
  <c r="E154"/>
  <c r="F154"/>
  <c r="G154"/>
  <c r="H154"/>
  <c r="I154"/>
  <c r="J154"/>
  <c r="K154"/>
  <c r="L154"/>
  <c r="M154"/>
  <c r="N154"/>
  <c r="O154"/>
  <c r="P154"/>
  <c r="A121"/>
  <c r="B121"/>
  <c r="C121"/>
  <c r="D121"/>
  <c r="E121"/>
  <c r="F121"/>
  <c r="G121"/>
  <c r="H121"/>
  <c r="I121"/>
  <c r="J121"/>
  <c r="K121"/>
  <c r="L121"/>
  <c r="M121"/>
  <c r="N121"/>
  <c r="O121"/>
  <c r="P121"/>
  <c r="A96"/>
  <c r="B96"/>
  <c r="C96"/>
  <c r="D96"/>
  <c r="E96"/>
  <c r="F96"/>
  <c r="G96"/>
  <c r="H96"/>
  <c r="I96"/>
  <c r="J96"/>
  <c r="K96"/>
  <c r="L96"/>
  <c r="M96"/>
  <c r="N96"/>
  <c r="O96"/>
  <c r="P96"/>
  <c r="A119"/>
  <c r="B119"/>
  <c r="C119"/>
  <c r="D119"/>
  <c r="E119"/>
  <c r="F119"/>
  <c r="G119"/>
  <c r="H119"/>
  <c r="I119"/>
  <c r="J119"/>
  <c r="K119"/>
  <c r="L119"/>
  <c r="M119"/>
  <c r="N119"/>
  <c r="O119"/>
  <c r="P119"/>
  <c r="A59"/>
  <c r="B59"/>
  <c r="C59"/>
  <c r="D59"/>
  <c r="E59"/>
  <c r="F59"/>
  <c r="G59"/>
  <c r="H59"/>
  <c r="I59"/>
  <c r="J59"/>
  <c r="K59"/>
  <c r="L59"/>
  <c r="M59"/>
  <c r="N59"/>
  <c r="O59"/>
  <c r="P59"/>
  <c r="A69"/>
  <c r="B69"/>
  <c r="C69"/>
  <c r="D69"/>
  <c r="E69"/>
  <c r="F69"/>
  <c r="G69"/>
  <c r="H69"/>
  <c r="I69"/>
  <c r="J69"/>
  <c r="K69"/>
  <c r="L69"/>
  <c r="M69"/>
  <c r="N69"/>
  <c r="O69"/>
  <c r="P69"/>
  <c r="A108"/>
  <c r="B108"/>
  <c r="C108"/>
  <c r="D108"/>
  <c r="E108"/>
  <c r="F108"/>
  <c r="G108"/>
  <c r="H108"/>
  <c r="I108"/>
  <c r="J108"/>
  <c r="K108"/>
  <c r="L108"/>
  <c r="M108"/>
  <c r="N108"/>
  <c r="O108"/>
  <c r="P108"/>
  <c r="A127"/>
  <c r="B127"/>
  <c r="C127"/>
  <c r="D127"/>
  <c r="E127"/>
  <c r="F127"/>
  <c r="G127"/>
  <c r="H127"/>
  <c r="I127"/>
  <c r="J127"/>
  <c r="K127"/>
  <c r="L127"/>
  <c r="M127"/>
  <c r="N127"/>
  <c r="O127"/>
  <c r="P127"/>
  <c r="A153"/>
  <c r="B153"/>
  <c r="C153"/>
  <c r="D153"/>
  <c r="E153"/>
  <c r="F153"/>
  <c r="G153"/>
  <c r="H153"/>
  <c r="I153"/>
  <c r="J153"/>
  <c r="K153"/>
  <c r="L153"/>
  <c r="M153"/>
  <c r="N153"/>
  <c r="O153"/>
  <c r="P153"/>
  <c r="A48"/>
  <c r="B48"/>
  <c r="C48"/>
  <c r="D48"/>
  <c r="E48"/>
  <c r="F48"/>
  <c r="G48"/>
  <c r="H48"/>
  <c r="I48"/>
  <c r="J48"/>
  <c r="K48"/>
  <c r="L48"/>
  <c r="M48"/>
  <c r="N48"/>
  <c r="O48"/>
  <c r="P48"/>
  <c r="A77"/>
  <c r="B77"/>
  <c r="C77"/>
  <c r="D77"/>
  <c r="E77"/>
  <c r="F77"/>
  <c r="G77"/>
  <c r="H77"/>
  <c r="I77"/>
  <c r="J77"/>
  <c r="K77"/>
  <c r="L77"/>
  <c r="M77"/>
  <c r="N77"/>
  <c r="O77"/>
  <c r="P77"/>
  <c r="A15"/>
  <c r="B15"/>
  <c r="C15"/>
  <c r="D15"/>
  <c r="E15"/>
  <c r="F15"/>
  <c r="G15"/>
  <c r="H15"/>
  <c r="I15"/>
  <c r="J15"/>
  <c r="K15"/>
  <c r="L15"/>
  <c r="M15"/>
  <c r="N15"/>
  <c r="O15"/>
  <c r="P15"/>
  <c r="P12"/>
  <c r="O12"/>
  <c r="N12"/>
  <c r="M12"/>
  <c r="L12"/>
  <c r="K12"/>
  <c r="J12"/>
  <c r="I12"/>
  <c r="H12"/>
  <c r="G12"/>
  <c r="F12"/>
  <c r="E12"/>
  <c r="D12"/>
  <c r="C12"/>
  <c r="B12"/>
  <c r="A12"/>
  <c r="M10" i="22" l="1"/>
  <c r="M11"/>
  <c r="B63" i="27" l="1"/>
  <c r="B62"/>
  <c r="M4"/>
  <c r="M3"/>
  <c r="N3" i="21" l="1"/>
  <c r="M13" i="22"/>
  <c r="M12"/>
  <c r="B4" i="27" l="1"/>
  <c r="B3"/>
  <c r="A3" i="25" l="1"/>
  <c r="M14" i="22" l="1"/>
  <c r="M15"/>
  <c r="M16"/>
  <c r="B3"/>
  <c r="M9"/>
  <c r="M8"/>
  <c r="A3" i="21" l="1"/>
  <c r="A17" i="14"/>
  <c r="A3"/>
  <c r="A3" i="16"/>
</calcChain>
</file>

<file path=xl/sharedStrings.xml><?xml version="1.0" encoding="utf-8"?>
<sst xmlns="http://schemas.openxmlformats.org/spreadsheetml/2006/main" count="6849" uniqueCount="263">
  <si>
    <t>APELLIDOS Y NOMBRES</t>
  </si>
  <si>
    <t>NIVEL</t>
  </si>
  <si>
    <t>PROPOSITIVA</t>
  </si>
  <si>
    <t>FUNDACIÓN CIRCULO DE EXCELENCIA ACADÉMICA</t>
  </si>
  <si>
    <t>LENGUAJE</t>
  </si>
  <si>
    <t>MATEMÁTICAS</t>
  </si>
  <si>
    <t>BIOLOGÍA</t>
  </si>
  <si>
    <t>QUIMICA</t>
  </si>
  <si>
    <t>FÍSICA</t>
  </si>
  <si>
    <t>FILOSOFIA</t>
  </si>
  <si>
    <t>INGLES</t>
  </si>
  <si>
    <t>PROFUNDIZACIÓN</t>
  </si>
  <si>
    <t>CURSO</t>
  </si>
  <si>
    <t>DESEMP</t>
  </si>
  <si>
    <t>R C</t>
  </si>
  <si>
    <t>PUNTA</t>
  </si>
  <si>
    <t xml:space="preserve">CURSO </t>
  </si>
  <si>
    <t xml:space="preserve">JORNADA </t>
  </si>
  <si>
    <t>MATERIA</t>
  </si>
  <si>
    <t>INTERPRETATI</t>
  </si>
  <si>
    <t>ARGUMENTATI</t>
  </si>
  <si>
    <t>QUÍMICA</t>
  </si>
  <si>
    <t>I</t>
  </si>
  <si>
    <t>FILOSOFÍA</t>
  </si>
  <si>
    <t>INTERPRETATI (6)</t>
  </si>
  <si>
    <t>ARGUMENTATI (8)</t>
  </si>
  <si>
    <t>PROPOSITIVA (10)</t>
  </si>
  <si>
    <t>COLEGIO</t>
  </si>
  <si>
    <t>PUNTAJE</t>
  </si>
  <si>
    <t>II</t>
  </si>
  <si>
    <t>PROMEDIO DE PUNTAJE</t>
  </si>
  <si>
    <t>PUNTAJE MÁS ALTO</t>
  </si>
  <si>
    <t>PUNTAJE MÁS BAJO</t>
  </si>
  <si>
    <t>BAJO</t>
  </si>
  <si>
    <t>TOTAL</t>
  </si>
  <si>
    <t xml:space="preserve">INFORME DE RESULTADOS </t>
  </si>
  <si>
    <t xml:space="preserve">PUNTAJE </t>
  </si>
  <si>
    <t>PROMEDIO</t>
  </si>
  <si>
    <t>GENERAL</t>
  </si>
  <si>
    <t>PUNTAJES MÁS ALTOS</t>
  </si>
  <si>
    <t>PUNTAJES MÁS BAJOS</t>
  </si>
  <si>
    <t>INFORME DE RESULTADOS</t>
  </si>
  <si>
    <t>SOCIALES</t>
  </si>
  <si>
    <t>PUESTO</t>
  </si>
  <si>
    <t>RESULTADOS</t>
  </si>
  <si>
    <t>BASICO</t>
  </si>
  <si>
    <t>III</t>
  </si>
  <si>
    <t>GB</t>
  </si>
  <si>
    <t>CODIGO</t>
  </si>
  <si>
    <t>COLEGIOS</t>
  </si>
  <si>
    <t>MATEMÁTICA</t>
  </si>
  <si>
    <t>PROMED COLEGIO</t>
  </si>
  <si>
    <t>BOGOTA D.C.</t>
  </si>
  <si>
    <t>COLOMBIA</t>
  </si>
  <si>
    <t>CUNDINAMARCA</t>
  </si>
  <si>
    <t>PUNTAJES MÁS ALTOS MATEMÁTICAS</t>
  </si>
  <si>
    <t>PUNTAJES MÁS ALTOS QUIMICA</t>
  </si>
  <si>
    <t>PUNTAJES MÁS ALTOS LENGUAJE</t>
  </si>
  <si>
    <t>PUNTAJES MÁS ALTOS INGLES</t>
  </si>
  <si>
    <t>PRUEBA DIAGNÓSTICA TIPO ICFES_SABER 11º</t>
  </si>
  <si>
    <t>PRUEBA EN BLANCO TIPO ICFES_SABER 11º</t>
  </si>
  <si>
    <t>PRUEBA  TIPO ICFES_SABER 11º</t>
  </si>
  <si>
    <t>DESEMPEÑO</t>
  </si>
  <si>
    <t>BAJO (0-50)</t>
  </si>
  <si>
    <t>BÁSICO (51-70)</t>
  </si>
  <si>
    <t>ALTO (71-85)</t>
  </si>
  <si>
    <t>SUPERIOR (86-100)</t>
  </si>
  <si>
    <t>PUNTAJES MÁS ALTOS  FISICA</t>
  </si>
  <si>
    <t>PUNTAJES MÁS ALTOS BIOLOGIA</t>
  </si>
  <si>
    <t>ALTO</t>
  </si>
  <si>
    <t>INSTITUCIONAL 11º</t>
  </si>
  <si>
    <t>JORNADA MAÑANA</t>
  </si>
  <si>
    <t>JORNADA TARDE</t>
  </si>
  <si>
    <t>MAÑANA</t>
  </si>
  <si>
    <t>TARDE</t>
  </si>
  <si>
    <t>JORNADA</t>
  </si>
  <si>
    <t>PROMEDIOS DE PUNTAJE JORNADA   TARDE</t>
  </si>
  <si>
    <t>PROMEDIOS DE PUNTAJE  JORNADA MAÑANA</t>
  </si>
  <si>
    <t xml:space="preserve">PUESTO </t>
  </si>
  <si>
    <t>AGUSTINIANO TAGASTE</t>
  </si>
  <si>
    <t>ICFES</t>
  </si>
  <si>
    <t>PRUEBA DIAGNÓSTICA TIPO ICFES_SABER 11º_2013</t>
  </si>
  <si>
    <t>PRUEBA DIAGNÓSTICA TIPO ICFES _SABER 11º_2013</t>
  </si>
  <si>
    <t>PROMEDIOS RESPUESTAS CORRECTAS  JORNADA MAÑANA</t>
  </si>
  <si>
    <t>DISPERSION</t>
  </si>
  <si>
    <t>FISICA</t>
  </si>
  <si>
    <t>PUNTAJES MÁS ALTOS   SOCIALES</t>
  </si>
  <si>
    <t>PUNTAJES MÁS ALTOS  FILOSOFIA</t>
  </si>
  <si>
    <t>COLEGIO  EL JAZMIN    I. E. D.</t>
  </si>
  <si>
    <t>PRUEBA DIAGNÓSTICA  TIPO ICFES_ SABER 11º_2013_COD 01</t>
  </si>
  <si>
    <t>SARMIENTO  AGUIRRE  SERGIO  ANDRES</t>
  </si>
  <si>
    <t>EL  JAZMIN</t>
  </si>
  <si>
    <t>ACUÑA  PINILLA  WENDY  LORENA</t>
  </si>
  <si>
    <t>EL JAZMIN</t>
  </si>
  <si>
    <t>ROJAS  CASTELLANOS  JUAN  SEBASTIAN</t>
  </si>
  <si>
    <t>ABELLA BEJARANO  BRIEN LEONARDO</t>
  </si>
  <si>
    <t>RINCON  CASTILLA  JOHAN  SEBASTIAN</t>
  </si>
  <si>
    <t>COBOS   GARCIA  ROBERTO  ESTEBAN</t>
  </si>
  <si>
    <t>MONTOYA  VELASQUEZ  ZAIRA  LISETH</t>
  </si>
  <si>
    <t>QUIJANO  CORREDOR  SERGIO  ANDRES</t>
  </si>
  <si>
    <t>CASTILLLO  GARZON  MATEO  ENRIQUE</t>
  </si>
  <si>
    <t>RODRIGUEZ  NOVA  SHAILA  LEILANY</t>
  </si>
  <si>
    <t>CRUZ  ARCINIEGAS LAURA  ALEJANDRA</t>
  </si>
  <si>
    <t>JIMENEZ  VELASQUEZ  ANDRES  FELIPE</t>
  </si>
  <si>
    <t>RODRIGUEZ  BUSTOS  OSCAR  STEVEN</t>
  </si>
  <si>
    <t>MURCIA  GALINDO  YEFERSON  ALEXANDER</t>
  </si>
  <si>
    <t>GORDON  CORTES  IVER  SANTIAGO</t>
  </si>
  <si>
    <t>RINCON  MEDINA  TANIA  YUBELLY</t>
  </si>
  <si>
    <t>LEON  MARIN  CLAUDIA  MARCELA</t>
  </si>
  <si>
    <t>ROJAS  GARCIA  ALEJANDRA</t>
  </si>
  <si>
    <t>BERMUDEZ  ROJAS  DANIEL  STIVEN</t>
  </si>
  <si>
    <t>OROZCO  FRANCO  LEIDY  VANESA</t>
  </si>
  <si>
    <t>REY  GAMA  SOLANGE</t>
  </si>
  <si>
    <t>JIMENEZ  MARIN  DANIEL  ALEXANDER</t>
  </si>
  <si>
    <t>QUIROGA  REY  NICOLAS</t>
  </si>
  <si>
    <t>PAEZ  MACIAS  JESSICA  MARCELA</t>
  </si>
  <si>
    <t>BENAVIDES   FAJARDO   CATALINA</t>
  </si>
  <si>
    <t>NAVAS  SERRANO  PAULA  SAMANTHA</t>
  </si>
  <si>
    <t>PEREZ  VERGARA  HEINER  LEONARDO</t>
  </si>
  <si>
    <t>ALVAREZ  CARREÑO  YESSICA  ALEJANDRA</t>
  </si>
  <si>
    <t>CASTAÑO  CARDOZO  LUIS  ALFREDO</t>
  </si>
  <si>
    <t>RAMOS  HINESTROSA  CAROL  JULIETH</t>
  </si>
  <si>
    <t>TRUJILLO  PEDRAZA  JHON  ALEJANDRO</t>
  </si>
  <si>
    <t>LEURO  SALAMANCA  ANDRES  FELIPE</t>
  </si>
  <si>
    <t>HERRERA  ORTIZ  JOSE  ALEJANDRO</t>
  </si>
  <si>
    <t>CANO  ORTEGON  ANDRES FELIPE</t>
  </si>
  <si>
    <t>MORENO  AYALA  ANDRES  FELIPE</t>
  </si>
  <si>
    <t>CHITIVA  JULIO  CESAR</t>
  </si>
  <si>
    <t>UMBACIA  CABEZAS  YANETH  LORENA</t>
  </si>
  <si>
    <t>BARRIOS  DIAZ  PATRICIA PILAR</t>
  </si>
  <si>
    <t>GALEANO  RIVERA  CARMEN  LIZETH</t>
  </si>
  <si>
    <t>AMADO  SUAREZ  YESSICA  BIBIANA</t>
  </si>
  <si>
    <t>PALACIOS  TORRECILLA  JEHINY  ALEJANDRA</t>
  </si>
  <si>
    <t>SIERRA MARIN  PAULA  ANDREA</t>
  </si>
  <si>
    <t>PARRA  RAMIREZ  YESICA  ELDIRSE</t>
  </si>
  <si>
    <t>ALDANA  GUTIERREZ  DAVID  ANTONIO</t>
  </si>
  <si>
    <t>ALVAREZ  RODRIGUEZ LAURA  MARCELA</t>
  </si>
  <si>
    <t>MORA  RESTREPO  ELIBARDO</t>
  </si>
  <si>
    <t>JIRON  ROSERO  CRISTIAN  ANDRES</t>
  </si>
  <si>
    <t>HERNANDEZ  MORENO  ANDREA  VANESSA</t>
  </si>
  <si>
    <t>DIAZ  PEREA  JOELL SEBASTIAN</t>
  </si>
  <si>
    <t>INFANTE  MURCIA  JONATHAN</t>
  </si>
  <si>
    <t>BARRAGAN  MALAGON  INDIRA  MAGALY</t>
  </si>
  <si>
    <t>MORA  MADRIGAL  EDISON  MANUEL</t>
  </si>
  <si>
    <t>GOMEZ  RUIZ  LEIDY  JOANNA</t>
  </si>
  <si>
    <t>PERDOMO  AVENDAÑO  DANIEL  ENRIQUE</t>
  </si>
  <si>
    <t>ALARCON  TAPIAS DAVID  FERNANDO</t>
  </si>
  <si>
    <t>CASTILLO   NOPE  MILTON  DAVID</t>
  </si>
  <si>
    <t>MEJIA  GOMEZ  JENNY  KATHERINE</t>
  </si>
  <si>
    <t>MORA  NOVOA  PAULA  ANDREA</t>
  </si>
  <si>
    <t>BARRERA  CEPEDA  EVELIN    TATIANA</t>
  </si>
  <si>
    <t>BENITES  LESCANO  PAOLA</t>
  </si>
  <si>
    <t>MUÑOZ  RAMIREZ  EDGAR  DAVID</t>
  </si>
  <si>
    <t>ORDOÑEZ  CRISTANCHO  JESSICA  LILIANA</t>
  </si>
  <si>
    <t>DIAZ  BAUTISTA  LEIDY  LORENA</t>
  </si>
  <si>
    <t>CASTELLANOS  MARIN  VIOLETA  DEL  MAR</t>
  </si>
  <si>
    <t>RODRIGUEZ  BENITEZ  LADY  MARCELA</t>
  </si>
  <si>
    <t>SARMIENTO  PORRAS  LUIS  ALEJANDRO</t>
  </si>
  <si>
    <t>RAGA  SILVA  LUIS  ALEJANDRO</t>
  </si>
  <si>
    <t>GOMEZ  GALINDO  SANDRA  CONSUELO</t>
  </si>
  <si>
    <t>MENA  GONZALEZ  YEILAN  PATRICIA</t>
  </si>
  <si>
    <t>SASTRE   QUINTERO  ASTRID  NATALY</t>
  </si>
  <si>
    <t>ESCAMILLA  VILLARRAGA  LEIDY  LORENA</t>
  </si>
  <si>
    <t>LARA PINEDA  LAURA  CAROLINA</t>
  </si>
  <si>
    <t>RUBIANO  VERDOOREN  ANDRES  DAVID</t>
  </si>
  <si>
    <t>CIPAGAUTA  JURADO  JEISON  FELIPE</t>
  </si>
  <si>
    <t>DURAN  ACERO  ANGIE  STEPHANIE</t>
  </si>
  <si>
    <t>PEREZ  TRUJILLO  PAOLA  ANDREA</t>
  </si>
  <si>
    <t>GONZALEZ  CLEMOW  MARTIN  JESUS</t>
  </si>
  <si>
    <t>JIMENEZ  TOVAR  JUAN  SEBASTIAN</t>
  </si>
  <si>
    <t>NUÑEZ  GARZON  JUAN  BERNARDO</t>
  </si>
  <si>
    <t>VALDERRAMA  PINEDO  MARIA  ALEJANDRA</t>
  </si>
  <si>
    <t>MARTINEZ  CADENA  CARLOS  STEVEN</t>
  </si>
  <si>
    <t>BAQUERO  LOPEZ  VICTOR  RICARDO</t>
  </si>
  <si>
    <t>RATIVA  CALDERON  LORAINE  STHEPANIE</t>
  </si>
  <si>
    <t>ROZO PINTO  DANNA CATHERIN</t>
  </si>
  <si>
    <t>ROMERO  LUNA  MARIA  LOURDES</t>
  </si>
  <si>
    <t>MORENO  CALDERON  MIGUEL  ANGEL</t>
  </si>
  <si>
    <t>VALENCIA  BRAVO  JHON  CAMILO</t>
  </si>
  <si>
    <t>BECERRA MEJIA  LEIDY  VANESSA</t>
  </si>
  <si>
    <t>SUAREZ TORO  KATHERIN ANDREA</t>
  </si>
  <si>
    <t>GARAVITO  HERNANDEZ  KAREN  ALEXANDRA</t>
  </si>
  <si>
    <t>LOZANO FORERO  MIGUEL  ANGEL</t>
  </si>
  <si>
    <t>AGUDELO  QUINTERO  JUAN SEBASTIAN</t>
  </si>
  <si>
    <t>PULIDO  MONTAÑEZ  ALEJANDRO</t>
  </si>
  <si>
    <t>GOMEZ  MUÑOZ  ALEJANDRA</t>
  </si>
  <si>
    <t>TABARES  PARADA  JOSE  DAVID</t>
  </si>
  <si>
    <t>ESPITIA  ACEVEDO  ANDRES  MAURICIO</t>
  </si>
  <si>
    <t>ROMERO  MARTINEZ  KAREN  LORENA</t>
  </si>
  <si>
    <t>ALFONSO  SALINAS  EDWARD  DARIO</t>
  </si>
  <si>
    <t>BUITRAGO  FLOREZ  ROBERTO  SEBASTIAN</t>
  </si>
  <si>
    <t>GELVEZ  LEON  YULIAN   DAVID</t>
  </si>
  <si>
    <t>CASALLAS  NOVA  OSCAR  FERNANDO</t>
  </si>
  <si>
    <t xml:space="preserve">CARRILLO  MUÑOZ  SERGIO  ANDRES </t>
  </si>
  <si>
    <t>GUANGA  OLAYA  MARILYN  TATIANA</t>
  </si>
  <si>
    <t>RICAURTE  RUIZ  RICARDO</t>
  </si>
  <si>
    <t>VALENZUELA  CALDERON  AURA  CRISTINA</t>
  </si>
  <si>
    <t xml:space="preserve">PRIETO  CAMACHO  MEIDY  PAOLA  </t>
  </si>
  <si>
    <t>FARIAS  BUITRAGO  JUAN  CARLOS</t>
  </si>
  <si>
    <t>MORENO  PARRA  JUAN  CARLOS</t>
  </si>
  <si>
    <t>JIMENEZ  ARIZA  SEBASTIAN  FELIPE</t>
  </si>
  <si>
    <t>TORRES  CASTRO  JILL  ROSSY</t>
  </si>
  <si>
    <t>CRISTANCHO  RAMIREZ  DIEGO  ALEXANDER</t>
  </si>
  <si>
    <t>BRICEÑO  ROA  ALEJANDRA</t>
  </si>
  <si>
    <t>GARZON  FARFAN  JUAN  DAVID</t>
  </si>
  <si>
    <t>URREGO  DELGADILLO  JERSSON  DAVID</t>
  </si>
  <si>
    <t>TELLEZ  MARTINEZ  XIOMARA  QUIMBERLY</t>
  </si>
  <si>
    <t>GALEANO  GUERRERO  SANDY  XIMENA</t>
  </si>
  <si>
    <t>ALVAREZ  GONZALEZ  MARIA  CAMILA</t>
  </si>
  <si>
    <t>MEDINA  COPETE  ANGIE  DANIELA</t>
  </si>
  <si>
    <t>GUZMAN  YARA  OSCAR  MAURICIO</t>
  </si>
  <si>
    <t>PEÑA  GARCIA  CARLOS  EDUARDO</t>
  </si>
  <si>
    <t>NOVOA   POVEDA  KELLY  JOHANA</t>
  </si>
  <si>
    <t>CIFUENTES  ALDANA  ANGIE  TATIANA</t>
  </si>
  <si>
    <t>CAGUA  ESPARZA  PEDRO  STEVEN</t>
  </si>
  <si>
    <t>HERNANDEZ  GOMEZ  CLAUDIA  ALEJANDRA</t>
  </si>
  <si>
    <t>MUÑOZ  URIBE  LEIDY  TATIANA</t>
  </si>
  <si>
    <t>SANDOVAL  BAÑOL  JESSICA  ALEJANDRA</t>
  </si>
  <si>
    <t>PASACHOBA  DUARTE  DAVID   SANTIAGO</t>
  </si>
  <si>
    <t>CALDERON  RAMOS  STEPHANY ALEXANDRA</t>
  </si>
  <si>
    <t>TORRES  ACOSTA  LORENA  PATRICIA</t>
  </si>
  <si>
    <t>SAMDOVAL  ARIAS  MARIA  ELIZABETH</t>
  </si>
  <si>
    <t>RODRIGUEZ  BUITRAGO  TANIA</t>
  </si>
  <si>
    <t>BUENDIA  TREJOS  ALEXANDER</t>
  </si>
  <si>
    <t>BAQUERO  SALAZAR  CRISTIAN  CAMILO</t>
  </si>
  <si>
    <t>VILLA  MUÑOZ  FRANCISCO  JAVIER</t>
  </si>
  <si>
    <t>GONZALEZ  ROZO  JHON  FREDDY</t>
  </si>
  <si>
    <t>NARANJO  CASTILLO  JUAN  DIEGO</t>
  </si>
  <si>
    <t>GOMEZ  LOPEZ  DIANA  LORENA</t>
  </si>
  <si>
    <t>BAQUERO  SALGADO  LINA  MARIA</t>
  </si>
  <si>
    <t>AVILA  CARO  YESENIA   ESMERALDA</t>
  </si>
  <si>
    <t>NINCON  GUTIERREZ  MARIA  ALEJANDRA</t>
  </si>
  <si>
    <t>ROZO  HERREÑO  DAVID  ALEJANDRO</t>
  </si>
  <si>
    <t>SEGURA  MARTIN  DUVAN  FELIPE</t>
  </si>
  <si>
    <t>TORRES   FREYLE  ANDRES FELIPE</t>
  </si>
  <si>
    <t>TORRES  ORJUELA  YESSICA  NATALIA</t>
  </si>
  <si>
    <t>GARCIA  GARCIA  CRISTIAN</t>
  </si>
  <si>
    <t>PULIDO  MARTINEZ  LEIDIDY JOHANA</t>
  </si>
  <si>
    <t>CASTRO  RIAÑO  JONATHAN  DAVID</t>
  </si>
  <si>
    <t>BAQUERO  CRUZ  JOHAN  FERNEY</t>
  </si>
  <si>
    <t>UREÑA  GONZALEZ  JEAN  PIERRE</t>
  </si>
  <si>
    <t>GOMEZ  ROZO  NIKHOL  MELISSA</t>
  </si>
  <si>
    <t>BENITES  LEZCANO  YETSICA  DOLLY</t>
  </si>
  <si>
    <t>CASTRO  MOLINA  LEIDY  CAROLINA</t>
  </si>
  <si>
    <t>CASTAÑO  SERRANO  ALEJANDRA</t>
  </si>
  <si>
    <t>NIÑO  GOMEZ  CARMEN  JASMIN</t>
  </si>
  <si>
    <t>RODRIGUEZ  ROJAS  JOHANN  STEEVENS</t>
  </si>
  <si>
    <t>MOLINA  GONZALEZ  DANIELA</t>
  </si>
  <si>
    <t>ROJAS  GUERRERO  CRISTIAN  EDUARDO</t>
  </si>
  <si>
    <t>FLOREZ  MUÑOZ  MARIA  ANGELICA</t>
  </si>
  <si>
    <t>SANABRIA  DELGADO  JESSICA  ALEJANDRA</t>
  </si>
  <si>
    <t>SERRANO  CAPERA  LAURA  CAMILA</t>
  </si>
  <si>
    <t>CORDOBA  MOSQUERA  LINA  MARIA</t>
  </si>
  <si>
    <t>GIL  BALLESTEROS  HUGO  ENRIQUE</t>
  </si>
  <si>
    <t>GAMEZ  RUIZ  ERIKA  JHASBLEIDY</t>
  </si>
  <si>
    <t xml:space="preserve">PROMEDIOS  JORNADAS </t>
  </si>
  <si>
    <t xml:space="preserve">DISPERSION CURSOS  JORNADAS </t>
  </si>
  <si>
    <t>COLEGIO  EL JAZMIN   I. E. D.</t>
  </si>
  <si>
    <t>INST. TEC. CENTRAL I. E. D.</t>
  </si>
  <si>
    <t>EL JAZMIN I.E.D   2012</t>
  </si>
  <si>
    <t>EL JAZMIN I.E.D  SIM  2013  J M</t>
  </si>
  <si>
    <t>EL JAZMIN I.E.D  SIM   2013 J T</t>
  </si>
  <si>
    <t xml:space="preserve">EL JAZMIN I.E.D   2012  J M </t>
  </si>
</sst>
</file>

<file path=xl/styles.xml><?xml version="1.0" encoding="utf-8"?>
<styleSheet xmlns="http://schemas.openxmlformats.org/spreadsheetml/2006/main">
  <numFmts count="2">
    <numFmt numFmtId="164" formatCode="_ [$€-2]\ * #,##0.00_ ;_ [$€-2]\ * \-#,##0.00_ ;_ [$€-2]\ * &quot;-&quot;??_ "/>
    <numFmt numFmtId="165" formatCode="0.0000"/>
  </numFmts>
  <fonts count="18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16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1" fillId="0" borderId="0"/>
  </cellStyleXfs>
  <cellXfs count="281">
    <xf numFmtId="0" fontId="0" fillId="0" borderId="0" xfId="0"/>
    <xf numFmtId="0" fontId="2" fillId="0" borderId="0" xfId="0" applyFont="1"/>
    <xf numFmtId="0" fontId="2" fillId="0" borderId="0" xfId="0" applyFont="1" applyFill="1"/>
    <xf numFmtId="0" fontId="4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6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9" fillId="0" borderId="0" xfId="0" applyFont="1" applyFill="1"/>
    <xf numFmtId="0" fontId="8" fillId="0" borderId="0" xfId="0" applyFont="1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Border="1"/>
    <xf numFmtId="0" fontId="3" fillId="7" borderId="1" xfId="0" applyFont="1" applyFill="1" applyBorder="1" applyAlignment="1">
      <alignment horizontal="center"/>
    </xf>
    <xf numFmtId="0" fontId="9" fillId="0" borderId="0" xfId="0" applyFont="1" applyFill="1" applyBorder="1"/>
    <xf numFmtId="0" fontId="9" fillId="0" borderId="0" xfId="0" applyFont="1" applyFill="1" applyAlignment="1">
      <alignment horizontal="left"/>
    </xf>
    <xf numFmtId="0" fontId="3" fillId="2" borderId="17" xfId="0" applyFont="1" applyFill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2" fillId="0" borderId="0" xfId="0" applyFont="1" applyBorder="1" applyAlignment="1"/>
    <xf numFmtId="0" fontId="2" fillId="0" borderId="0" xfId="0" applyFont="1" applyAlignment="1"/>
    <xf numFmtId="0" fontId="2" fillId="0" borderId="0" xfId="0" applyFont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left"/>
    </xf>
    <xf numFmtId="0" fontId="3" fillId="0" borderId="0" xfId="0" applyFont="1" applyBorder="1" applyAlignment="1"/>
    <xf numFmtId="0" fontId="8" fillId="0" borderId="0" xfId="0" applyFont="1" applyBorder="1" applyAlignment="1">
      <alignment horizontal="left"/>
    </xf>
    <xf numFmtId="0" fontId="8" fillId="0" borderId="0" xfId="0" applyFont="1" applyFill="1" applyAlignment="1">
      <alignment horizontal="left"/>
    </xf>
    <xf numFmtId="0" fontId="4" fillId="0" borderId="0" xfId="0" applyFont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1" fontId="9" fillId="0" borderId="1" xfId="0" applyNumberFormat="1" applyFont="1" applyFill="1" applyBorder="1" applyAlignment="1">
      <alignment horizontal="left"/>
    </xf>
    <xf numFmtId="0" fontId="3" fillId="2" borderId="18" xfId="0" applyFont="1" applyFill="1" applyBorder="1" applyAlignment="1">
      <alignment horizontal="left"/>
    </xf>
    <xf numFmtId="0" fontId="3" fillId="2" borderId="16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1" fontId="9" fillId="0" borderId="1" xfId="0" applyNumberFormat="1" applyFont="1" applyFill="1" applyBorder="1" applyAlignment="1">
      <alignment horizontal="center"/>
    </xf>
    <xf numFmtId="0" fontId="9" fillId="0" borderId="0" xfId="0" applyFont="1"/>
    <xf numFmtId="0" fontId="6" fillId="0" borderId="1" xfId="0" applyFont="1" applyFill="1" applyBorder="1"/>
    <xf numFmtId="0" fontId="10" fillId="0" borderId="0" xfId="1" applyFont="1" applyFill="1" applyAlignment="1">
      <alignment horizontal="center"/>
    </xf>
    <xf numFmtId="0" fontId="10" fillId="0" borderId="0" xfId="1" applyFont="1" applyFill="1" applyAlignment="1">
      <alignment horizontal="left"/>
    </xf>
    <xf numFmtId="0" fontId="10" fillId="0" borderId="0" xfId="1" applyFont="1" applyFill="1"/>
    <xf numFmtId="0" fontId="11" fillId="0" borderId="0" xfId="1" applyFont="1" applyFill="1" applyAlignment="1"/>
    <xf numFmtId="0" fontId="11" fillId="0" borderId="0" xfId="1" applyFont="1" applyBorder="1" applyAlignment="1">
      <alignment horizontal="center"/>
    </xf>
    <xf numFmtId="0" fontId="2" fillId="0" borderId="0" xfId="1" applyFont="1" applyBorder="1"/>
    <xf numFmtId="0" fontId="11" fillId="0" borderId="0" xfId="1" applyFont="1" applyBorder="1" applyAlignment="1"/>
    <xf numFmtId="1" fontId="4" fillId="0" borderId="0" xfId="1" applyNumberFormat="1" applyFont="1" applyBorder="1" applyAlignment="1">
      <alignment horizontal="center"/>
    </xf>
    <xf numFmtId="0" fontId="4" fillId="0" borderId="0" xfId="1" applyFont="1" applyAlignment="1">
      <alignment horizontal="left"/>
    </xf>
    <xf numFmtId="0" fontId="2" fillId="0" borderId="0" xfId="1" applyFont="1"/>
    <xf numFmtId="0" fontId="4" fillId="0" borderId="0" xfId="1" applyFont="1" applyFill="1" applyBorder="1" applyAlignment="1">
      <alignment horizontal="left"/>
    </xf>
    <xf numFmtId="0" fontId="4" fillId="0" borderId="0" xfId="1" applyFont="1" applyFill="1" applyBorder="1" applyAlignment="1">
      <alignment horizontal="center"/>
    </xf>
    <xf numFmtId="1" fontId="4" fillId="0" borderId="0" xfId="1" applyNumberFormat="1" applyFont="1" applyFill="1" applyBorder="1" applyAlignment="1">
      <alignment horizontal="center"/>
    </xf>
    <xf numFmtId="0" fontId="2" fillId="2" borderId="0" xfId="1" applyFont="1" applyFill="1" applyAlignment="1">
      <alignment horizontal="center"/>
    </xf>
    <xf numFmtId="0" fontId="4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1" fontId="9" fillId="0" borderId="1" xfId="0" applyNumberFormat="1" applyFont="1" applyFill="1" applyBorder="1"/>
    <xf numFmtId="0" fontId="10" fillId="0" borderId="0" xfId="4" applyFont="1"/>
    <xf numFmtId="0" fontId="10" fillId="0" borderId="0" xfId="4" applyFont="1" applyAlignment="1">
      <alignment horizontal="left"/>
    </xf>
    <xf numFmtId="0" fontId="10" fillId="0" borderId="0" xfId="4" applyFont="1" applyFill="1"/>
    <xf numFmtId="0" fontId="11" fillId="0" borderId="0" xfId="4" applyFont="1" applyFill="1" applyAlignme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0" fillId="0" borderId="0" xfId="0" applyFont="1"/>
    <xf numFmtId="0" fontId="10" fillId="0" borderId="0" xfId="0" applyFont="1" applyFill="1" applyBorder="1"/>
    <xf numFmtId="0" fontId="13" fillId="7" borderId="1" xfId="0" applyFont="1" applyFill="1" applyBorder="1" applyAlignment="1">
      <alignment horizontal="center"/>
    </xf>
    <xf numFmtId="0" fontId="13" fillId="9" borderId="1" xfId="0" applyFont="1" applyFill="1" applyBorder="1" applyAlignment="1">
      <alignment horizontal="center"/>
    </xf>
    <xf numFmtId="1" fontId="13" fillId="9" borderId="1" xfId="0" applyNumberFormat="1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1" fontId="13" fillId="10" borderId="1" xfId="0" applyNumberFormat="1" applyFont="1" applyFill="1" applyBorder="1" applyAlignment="1">
      <alignment horizontal="center"/>
    </xf>
    <xf numFmtId="0" fontId="9" fillId="10" borderId="0" xfId="0" applyFont="1" applyFill="1"/>
    <xf numFmtId="0" fontId="13" fillId="8" borderId="1" xfId="0" applyFont="1" applyFill="1" applyBorder="1" applyAlignment="1">
      <alignment horizontal="left"/>
    </xf>
    <xf numFmtId="1" fontId="13" fillId="8" borderId="1" xfId="0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13" fillId="0" borderId="0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left"/>
    </xf>
    <xf numFmtId="1" fontId="2" fillId="0" borderId="1" xfId="0" applyNumberFormat="1" applyFont="1" applyFill="1" applyBorder="1" applyAlignment="1">
      <alignment horizontal="center"/>
    </xf>
    <xf numFmtId="1" fontId="2" fillId="10" borderId="0" xfId="0" applyNumberFormat="1" applyFont="1" applyFill="1" applyBorder="1" applyAlignment="1">
      <alignment horizontal="center"/>
    </xf>
    <xf numFmtId="0" fontId="2" fillId="2" borderId="8" xfId="0" applyFont="1" applyFill="1" applyBorder="1"/>
    <xf numFmtId="0" fontId="4" fillId="2" borderId="14" xfId="0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" fontId="11" fillId="0" borderId="4" xfId="1" applyNumberFormat="1" applyFont="1" applyBorder="1" applyAlignment="1">
      <alignment horizontal="center"/>
    </xf>
    <xf numFmtId="1" fontId="9" fillId="0" borderId="1" xfId="0" applyNumberFormat="1" applyFont="1" applyFill="1" applyBorder="1" applyAlignment="1"/>
    <xf numFmtId="1" fontId="2" fillId="0" borderId="0" xfId="0" applyNumberFormat="1" applyFont="1"/>
    <xf numFmtId="1" fontId="3" fillId="0" borderId="14" xfId="0" applyNumberFormat="1" applyFont="1" applyBorder="1" applyAlignment="1">
      <alignment horizontal="center"/>
    </xf>
    <xf numFmtId="1" fontId="3" fillId="0" borderId="10" xfId="0" applyNumberFormat="1" applyFont="1" applyBorder="1" applyAlignment="1">
      <alignment horizontal="center"/>
    </xf>
    <xf numFmtId="1" fontId="4" fillId="11" borderId="1" xfId="0" applyNumberFormat="1" applyFont="1" applyFill="1" applyBorder="1" applyAlignment="1">
      <alignment horizontal="center"/>
    </xf>
    <xf numFmtId="1" fontId="11" fillId="0" borderId="21" xfId="1" applyNumberFormat="1" applyFont="1" applyBorder="1" applyAlignment="1">
      <alignment horizontal="center"/>
    </xf>
    <xf numFmtId="0" fontId="15" fillId="0" borderId="0" xfId="4" applyFont="1" applyAlignment="1">
      <alignment horizontal="left"/>
    </xf>
    <xf numFmtId="0" fontId="15" fillId="0" borderId="0" xfId="4" applyFont="1"/>
    <xf numFmtId="0" fontId="15" fillId="0" borderId="0" xfId="4" applyFont="1" applyFill="1"/>
    <xf numFmtId="0" fontId="11" fillId="0" borderId="0" xfId="0" applyFont="1" applyFill="1" applyAlignment="1"/>
    <xf numFmtId="0" fontId="16" fillId="0" borderId="0" xfId="4" applyFont="1" applyAlignment="1">
      <alignment horizontal="left"/>
    </xf>
    <xf numFmtId="1" fontId="16" fillId="0" borderId="0" xfId="4" applyNumberFormat="1" applyFont="1" applyBorder="1" applyAlignment="1">
      <alignment horizontal="center"/>
    </xf>
    <xf numFmtId="1" fontId="16" fillId="0" borderId="0" xfId="4" applyNumberFormat="1" applyFont="1" applyFill="1" applyBorder="1" applyAlignment="1">
      <alignment horizontal="left"/>
    </xf>
    <xf numFmtId="0" fontId="16" fillId="0" borderId="0" xfId="4" applyFont="1" applyFill="1" applyBorder="1" applyAlignment="1">
      <alignment horizontal="left"/>
    </xf>
    <xf numFmtId="0" fontId="16" fillId="0" borderId="0" xfId="5" applyFont="1" applyFill="1" applyBorder="1" applyAlignment="1">
      <alignment horizontal="left"/>
    </xf>
    <xf numFmtId="1" fontId="16" fillId="0" borderId="0" xfId="4" applyNumberFormat="1" applyFont="1" applyFill="1" applyBorder="1" applyAlignment="1">
      <alignment horizontal="center"/>
    </xf>
    <xf numFmtId="0" fontId="15" fillId="0" borderId="0" xfId="4" applyFont="1" applyFill="1" applyBorder="1" applyAlignment="1">
      <alignment horizontal="left"/>
    </xf>
    <xf numFmtId="0" fontId="15" fillId="0" borderId="0" xfId="4" applyFont="1" applyAlignment="1">
      <alignment horizontal="center"/>
    </xf>
    <xf numFmtId="0" fontId="16" fillId="0" borderId="0" xfId="4" applyFont="1" applyBorder="1" applyAlignment="1"/>
    <xf numFmtId="0" fontId="16" fillId="0" borderId="0" xfId="4" applyFont="1" applyBorder="1" applyAlignment="1">
      <alignment horizontal="left"/>
    </xf>
    <xf numFmtId="0" fontId="16" fillId="0" borderId="0" xfId="4" applyFont="1" applyFill="1" applyBorder="1" applyAlignment="1"/>
    <xf numFmtId="1" fontId="16" fillId="0" borderId="0" xfId="4" applyNumberFormat="1" applyFont="1" applyBorder="1" applyAlignment="1">
      <alignment horizontal="left"/>
    </xf>
    <xf numFmtId="1" fontId="16" fillId="0" borderId="0" xfId="4" applyNumberFormat="1" applyFont="1" applyAlignment="1">
      <alignment horizontal="left"/>
    </xf>
    <xf numFmtId="0" fontId="14" fillId="0" borderId="0" xfId="0" applyFont="1" applyFill="1" applyAlignment="1">
      <alignment horizontal="center" vertical="center"/>
    </xf>
    <xf numFmtId="0" fontId="3" fillId="2" borderId="11" xfId="4" applyFont="1" applyFill="1" applyBorder="1" applyAlignment="1">
      <alignment vertical="center"/>
    </xf>
    <xf numFmtId="0" fontId="3" fillId="2" borderId="12" xfId="4" applyFont="1" applyFill="1" applyBorder="1" applyAlignment="1">
      <alignment vertical="center"/>
    </xf>
    <xf numFmtId="0" fontId="3" fillId="2" borderId="25" xfId="4" applyFont="1" applyFill="1" applyBorder="1" applyAlignment="1">
      <alignment horizontal="left"/>
    </xf>
    <xf numFmtId="0" fontId="3" fillId="2" borderId="27" xfId="4" applyFont="1" applyFill="1" applyBorder="1" applyAlignment="1">
      <alignment horizontal="left"/>
    </xf>
    <xf numFmtId="0" fontId="3" fillId="2" borderId="28" xfId="4" applyFont="1" applyFill="1" applyBorder="1" applyAlignment="1">
      <alignment horizontal="left"/>
    </xf>
    <xf numFmtId="0" fontId="3" fillId="2" borderId="17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/>
    </xf>
    <xf numFmtId="0" fontId="3" fillId="0" borderId="18" xfId="0" applyFont="1" applyFill="1" applyBorder="1" applyAlignment="1">
      <alignment horizontal="left"/>
    </xf>
    <xf numFmtId="0" fontId="0" fillId="0" borderId="0" xfId="0" applyBorder="1" applyAlignment="1"/>
    <xf numFmtId="0" fontId="2" fillId="0" borderId="0" xfId="0" applyFont="1" applyAlignment="1">
      <alignment horizontal="center"/>
    </xf>
    <xf numFmtId="0" fontId="13" fillId="0" borderId="1" xfId="0" applyFont="1" applyFill="1" applyBorder="1" applyAlignment="1">
      <alignment horizontal="center"/>
    </xf>
    <xf numFmtId="1" fontId="3" fillId="10" borderId="1" xfId="0" applyNumberFormat="1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11" fillId="0" borderId="0" xfId="0" applyFont="1" applyBorder="1" applyAlignment="1"/>
    <xf numFmtId="0" fontId="2" fillId="0" borderId="0" xfId="0" applyFont="1" applyAlignment="1">
      <alignment horizontal="center"/>
    </xf>
    <xf numFmtId="1" fontId="11" fillId="0" borderId="29" xfId="1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5" borderId="11" xfId="0" applyFont="1" applyFill="1" applyBorder="1" applyAlignment="1">
      <alignment horizontal="left" vertical="center"/>
    </xf>
    <xf numFmtId="0" fontId="3" fillId="2" borderId="1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1" fontId="4" fillId="10" borderId="0" xfId="0" applyNumberFormat="1" applyFont="1" applyFill="1" applyBorder="1" applyAlignment="1">
      <alignment horizontal="center"/>
    </xf>
    <xf numFmtId="0" fontId="3" fillId="2" borderId="5" xfId="0" applyFont="1" applyFill="1" applyBorder="1" applyAlignment="1">
      <alignment vertical="center"/>
    </xf>
    <xf numFmtId="0" fontId="3" fillId="2" borderId="6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15" fillId="0" borderId="0" xfId="4" applyFont="1" applyBorder="1"/>
    <xf numFmtId="0" fontId="2" fillId="0" borderId="10" xfId="0" applyFont="1" applyBorder="1" applyAlignment="1">
      <alignment horizontal="center"/>
    </xf>
    <xf numFmtId="0" fontId="4" fillId="2" borderId="5" xfId="0" applyFont="1" applyFill="1" applyBorder="1" applyAlignment="1">
      <alignment horizontal="center" vertical="center"/>
    </xf>
    <xf numFmtId="0" fontId="2" fillId="2" borderId="30" xfId="0" applyFont="1" applyFill="1" applyBorder="1"/>
    <xf numFmtId="0" fontId="4" fillId="2" borderId="31" xfId="0" applyFont="1" applyFill="1" applyBorder="1" applyAlignment="1">
      <alignment vertical="center"/>
    </xf>
    <xf numFmtId="0" fontId="4" fillId="2" borderId="31" xfId="0" applyFont="1" applyFill="1" applyBorder="1" applyAlignment="1">
      <alignment horizontal="center"/>
    </xf>
    <xf numFmtId="0" fontId="4" fillId="2" borderId="3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vertical="center"/>
    </xf>
    <xf numFmtId="0" fontId="2" fillId="0" borderId="14" xfId="0" applyFont="1" applyFill="1" applyBorder="1" applyAlignment="1">
      <alignment vertical="center"/>
    </xf>
    <xf numFmtId="1" fontId="2" fillId="0" borderId="14" xfId="0" applyNumberFormat="1" applyFont="1" applyFill="1" applyBorder="1" applyAlignment="1">
      <alignment horizontal="center" vertical="center"/>
    </xf>
    <xf numFmtId="1" fontId="4" fillId="11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0" fontId="6" fillId="0" borderId="8" xfId="0" applyFont="1" applyFill="1" applyBorder="1" applyAlignment="1">
      <alignment horizontal="center"/>
    </xf>
    <xf numFmtId="1" fontId="6" fillId="0" borderId="14" xfId="0" applyNumberFormat="1" applyFont="1" applyFill="1" applyBorder="1" applyAlignment="1">
      <alignment horizontal="center"/>
    </xf>
    <xf numFmtId="0" fontId="6" fillId="0" borderId="14" xfId="0" applyNumberFormat="1" applyFont="1" applyFill="1" applyBorder="1" applyAlignment="1">
      <alignment horizontal="center"/>
    </xf>
    <xf numFmtId="1" fontId="4" fillId="11" borderId="10" xfId="0" applyNumberFormat="1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4" fillId="2" borderId="31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2" fillId="0" borderId="14" xfId="0" applyFont="1" applyFill="1" applyBorder="1" applyAlignment="1"/>
    <xf numFmtId="1" fontId="4" fillId="0" borderId="14" xfId="0" applyNumberFormat="1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4" xfId="0" applyFont="1" applyBorder="1"/>
    <xf numFmtId="0" fontId="2" fillId="0" borderId="8" xfId="0" applyFont="1" applyBorder="1"/>
    <xf numFmtId="1" fontId="2" fillId="0" borderId="14" xfId="0" applyNumberFormat="1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0" fontId="2" fillId="0" borderId="8" xfId="0" applyFont="1" applyFill="1" applyBorder="1" applyAlignment="1">
      <alignment horizontal="left" vertical="center"/>
    </xf>
    <xf numFmtId="0" fontId="2" fillId="0" borderId="14" xfId="0" applyFont="1" applyFill="1" applyBorder="1" applyAlignment="1">
      <alignment horizontal="left" vertical="center"/>
    </xf>
    <xf numFmtId="1" fontId="4" fillId="0" borderId="14" xfId="0" applyNumberFormat="1" applyFont="1" applyFill="1" applyBorder="1" applyAlignment="1">
      <alignment horizontal="center" vertic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3" fillId="2" borderId="21" xfId="0" applyFont="1" applyFill="1" applyBorder="1" applyAlignment="1">
      <alignment vertical="center"/>
    </xf>
    <xf numFmtId="0" fontId="2" fillId="0" borderId="0" xfId="0" applyFont="1" applyAlignment="1">
      <alignment horizontal="center"/>
    </xf>
    <xf numFmtId="1" fontId="9" fillId="0" borderId="33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center"/>
    </xf>
    <xf numFmtId="0" fontId="2" fillId="0" borderId="35" xfId="0" applyFont="1" applyFill="1" applyBorder="1" applyAlignment="1"/>
    <xf numFmtId="1" fontId="7" fillId="8" borderId="35" xfId="0" applyNumberFormat="1" applyFont="1" applyFill="1" applyBorder="1" applyAlignment="1">
      <alignment horizontal="center"/>
    </xf>
    <xf numFmtId="1" fontId="2" fillId="0" borderId="35" xfId="0" applyNumberFormat="1" applyFont="1" applyFill="1" applyBorder="1" applyAlignment="1">
      <alignment horizontal="center"/>
    </xf>
    <xf numFmtId="1" fontId="4" fillId="0" borderId="35" xfId="0" applyNumberFormat="1" applyFont="1" applyFill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34" xfId="0" applyFont="1" applyFill="1" applyBorder="1" applyAlignment="1">
      <alignment vertical="center"/>
    </xf>
    <xf numFmtId="0" fontId="2" fillId="0" borderId="35" xfId="0" applyFont="1" applyFill="1" applyBorder="1" applyAlignment="1">
      <alignment vertical="center"/>
    </xf>
    <xf numFmtId="1" fontId="2" fillId="0" borderId="35" xfId="0" applyNumberFormat="1" applyFont="1" applyFill="1" applyBorder="1" applyAlignment="1">
      <alignment horizontal="center" vertical="center"/>
    </xf>
    <xf numFmtId="1" fontId="7" fillId="8" borderId="35" xfId="0" applyNumberFormat="1" applyFont="1" applyFill="1" applyBorder="1" applyAlignment="1">
      <alignment horizontal="center" vertical="top"/>
    </xf>
    <xf numFmtId="1" fontId="4" fillId="0" borderId="35" xfId="0" applyNumberFormat="1" applyFont="1" applyFill="1" applyBorder="1" applyAlignment="1">
      <alignment horizontal="center" vertical="center"/>
    </xf>
    <xf numFmtId="1" fontId="2" fillId="0" borderId="35" xfId="0" applyNumberFormat="1" applyFont="1" applyBorder="1" applyAlignment="1">
      <alignment horizontal="center"/>
    </xf>
    <xf numFmtId="1" fontId="4" fillId="0" borderId="35" xfId="0" applyNumberFormat="1" applyFont="1" applyBorder="1" applyAlignment="1">
      <alignment horizontal="center"/>
    </xf>
    <xf numFmtId="0" fontId="2" fillId="0" borderId="34" xfId="0" applyFont="1" applyFill="1" applyBorder="1" applyAlignment="1">
      <alignment horizontal="left" vertical="center"/>
    </xf>
    <xf numFmtId="0" fontId="2" fillId="0" borderId="35" xfId="0" applyFont="1" applyFill="1" applyBorder="1" applyAlignment="1">
      <alignment horizontal="left" vertical="center"/>
    </xf>
    <xf numFmtId="0" fontId="2" fillId="0" borderId="34" xfId="0" applyFont="1" applyBorder="1"/>
    <xf numFmtId="0" fontId="2" fillId="0" borderId="35" xfId="0" applyFont="1" applyBorder="1"/>
    <xf numFmtId="0" fontId="2" fillId="0" borderId="0" xfId="0" applyFont="1" applyAlignment="1">
      <alignment horizontal="center"/>
    </xf>
    <xf numFmtId="1" fontId="2" fillId="0" borderId="1" xfId="0" applyNumberFormat="1" applyFont="1" applyBorder="1"/>
    <xf numFmtId="1" fontId="2" fillId="0" borderId="0" xfId="0" applyNumberFormat="1" applyFont="1" applyFill="1"/>
    <xf numFmtId="1" fontId="2" fillId="0" borderId="1" xfId="0" applyNumberFormat="1" applyFont="1" applyFill="1" applyBorder="1"/>
    <xf numFmtId="1" fontId="4" fillId="11" borderId="35" xfId="0" applyNumberFormat="1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/>
    </xf>
    <xf numFmtId="0" fontId="6" fillId="0" borderId="34" xfId="0" applyFont="1" applyFill="1" applyBorder="1" applyAlignment="1">
      <alignment horizontal="center"/>
    </xf>
    <xf numFmtId="0" fontId="6" fillId="0" borderId="35" xfId="0" applyFont="1" applyFill="1" applyBorder="1"/>
    <xf numFmtId="1" fontId="6" fillId="0" borderId="35" xfId="0" applyNumberFormat="1" applyFont="1" applyFill="1" applyBorder="1" applyAlignment="1">
      <alignment horizontal="center"/>
    </xf>
    <xf numFmtId="0" fontId="6" fillId="0" borderId="35" xfId="0" applyNumberFormat="1" applyFont="1" applyFill="1" applyBorder="1" applyAlignment="1">
      <alignment horizontal="center"/>
    </xf>
    <xf numFmtId="1" fontId="4" fillId="11" borderId="36" xfId="0" applyNumberFormat="1" applyFont="1" applyFill="1" applyBorder="1" applyAlignment="1">
      <alignment horizontal="center"/>
    </xf>
    <xf numFmtId="1" fontId="11" fillId="0" borderId="14" xfId="1" applyNumberFormat="1" applyFont="1" applyBorder="1" applyAlignment="1">
      <alignment horizontal="center"/>
    </xf>
    <xf numFmtId="1" fontId="11" fillId="0" borderId="10" xfId="1" applyNumberFormat="1" applyFont="1" applyBorder="1" applyAlignment="1">
      <alignment horizontal="center"/>
    </xf>
    <xf numFmtId="0" fontId="11" fillId="2" borderId="15" xfId="1" applyFont="1" applyFill="1" applyBorder="1" applyAlignment="1">
      <alignment horizontal="center"/>
    </xf>
    <xf numFmtId="16" fontId="11" fillId="0" borderId="8" xfId="1" applyNumberFormat="1" applyFont="1" applyFill="1" applyBorder="1" applyAlignment="1">
      <alignment horizontal="center"/>
    </xf>
    <xf numFmtId="16" fontId="11" fillId="0" borderId="2" xfId="1" applyNumberFormat="1" applyFont="1" applyFill="1" applyBorder="1" applyAlignment="1">
      <alignment horizontal="center"/>
    </xf>
    <xf numFmtId="16" fontId="11" fillId="0" borderId="9" xfId="1" applyNumberFormat="1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5" borderId="11" xfId="0" applyFont="1" applyFill="1" applyBorder="1" applyAlignment="1">
      <alignment horizontal="left" vertical="center"/>
    </xf>
    <xf numFmtId="0" fontId="3" fillId="5" borderId="13" xfId="0" applyFont="1" applyFill="1" applyBorder="1" applyAlignment="1">
      <alignment horizontal="left" vertical="center"/>
    </xf>
    <xf numFmtId="0" fontId="3" fillId="4" borderId="11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3" borderId="17" xfId="0" applyFont="1" applyFill="1" applyBorder="1" applyAlignment="1">
      <alignment horizontal="left" vertical="center"/>
    </xf>
    <xf numFmtId="0" fontId="3" fillId="3" borderId="20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left" vertical="center"/>
    </xf>
    <xf numFmtId="0" fontId="3" fillId="2" borderId="13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7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8" fillId="0" borderId="20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3" fillId="6" borderId="17" xfId="0" applyFont="1" applyFill="1" applyBorder="1" applyAlignment="1">
      <alignment horizontal="left"/>
    </xf>
    <xf numFmtId="0" fontId="3" fillId="6" borderId="19" xfId="0" applyFont="1" applyFill="1" applyBorder="1" applyAlignment="1">
      <alignment horizontal="left"/>
    </xf>
    <xf numFmtId="0" fontId="3" fillId="6" borderId="20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vertical="center"/>
    </xf>
    <xf numFmtId="0" fontId="3" fillId="2" borderId="6" xfId="0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0" fontId="11" fillId="0" borderId="25" xfId="1" applyFont="1" applyFill="1" applyBorder="1" applyAlignment="1">
      <alignment horizontal="left"/>
    </xf>
    <xf numFmtId="0" fontId="10" fillId="0" borderId="22" xfId="1" applyFont="1" applyBorder="1"/>
    <xf numFmtId="0" fontId="11" fillId="0" borderId="2" xfId="1" applyFont="1" applyFill="1" applyBorder="1" applyAlignment="1">
      <alignment horizontal="left"/>
    </xf>
    <xf numFmtId="0" fontId="11" fillId="0" borderId="3" xfId="1" applyFont="1" applyFill="1" applyBorder="1" applyAlignment="1">
      <alignment horizontal="left"/>
    </xf>
    <xf numFmtId="0" fontId="11" fillId="0" borderId="9" xfId="1" applyFont="1" applyFill="1" applyBorder="1" applyAlignment="1">
      <alignment horizontal="left"/>
    </xf>
    <xf numFmtId="0" fontId="11" fillId="0" borderId="24" xfId="1" applyFont="1" applyFill="1" applyBorder="1" applyAlignment="1">
      <alignment horizontal="left"/>
    </xf>
    <xf numFmtId="0" fontId="14" fillId="0" borderId="0" xfId="1" applyFont="1" applyFill="1" applyAlignment="1">
      <alignment horizontal="center"/>
    </xf>
    <xf numFmtId="0" fontId="11" fillId="2" borderId="23" xfId="1" applyFont="1" applyFill="1" applyBorder="1" applyAlignment="1">
      <alignment horizontal="center"/>
    </xf>
    <xf numFmtId="0" fontId="11" fillId="2" borderId="26" xfId="1" applyFont="1" applyFill="1" applyBorder="1" applyAlignment="1">
      <alignment horizontal="center"/>
    </xf>
    <xf numFmtId="0" fontId="14" fillId="0" borderId="0" xfId="0" applyFont="1" applyFill="1" applyAlignment="1">
      <alignment horizontal="center"/>
    </xf>
    <xf numFmtId="0" fontId="13" fillId="9" borderId="1" xfId="0" applyFont="1" applyFill="1" applyBorder="1" applyAlignment="1">
      <alignment horizontal="left"/>
    </xf>
    <xf numFmtId="0" fontId="13" fillId="8" borderId="1" xfId="0" applyFont="1" applyFill="1" applyBorder="1" applyAlignment="1">
      <alignment horizontal="left"/>
    </xf>
    <xf numFmtId="0" fontId="3" fillId="0" borderId="3" xfId="0" applyFont="1" applyBorder="1" applyAlignment="1">
      <alignment horizontal="left" vertical="center"/>
    </xf>
    <xf numFmtId="0" fontId="3" fillId="0" borderId="37" xfId="0" applyFont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4" fillId="2" borderId="3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/>
    </xf>
    <xf numFmtId="0" fontId="4" fillId="2" borderId="30" xfId="0" applyFont="1" applyFill="1" applyBorder="1" applyAlignment="1">
      <alignment horizontal="center"/>
    </xf>
    <xf numFmtId="0" fontId="0" fillId="0" borderId="31" xfId="0" applyBorder="1"/>
    <xf numFmtId="0" fontId="17" fillId="0" borderId="0" xfId="0" applyFont="1" applyFill="1" applyAlignment="1">
      <alignment horizontal="center" vertical="center"/>
    </xf>
    <xf numFmtId="0" fontId="3" fillId="2" borderId="5" xfId="4" applyFont="1" applyFill="1" applyBorder="1" applyAlignment="1">
      <alignment horizontal="center" vertical="center"/>
    </xf>
    <xf numFmtId="0" fontId="3" fillId="2" borderId="6" xfId="4" applyFont="1" applyFill="1" applyBorder="1" applyAlignment="1">
      <alignment horizontal="center" vertical="center"/>
    </xf>
    <xf numFmtId="0" fontId="3" fillId="2" borderId="7" xfId="4" applyFont="1" applyFill="1" applyBorder="1" applyAlignment="1">
      <alignment horizontal="center" vertical="center"/>
    </xf>
  </cellXfs>
  <cellStyles count="6">
    <cellStyle name="Euro" xfId="2"/>
    <cellStyle name="Moneda 2" xfId="3"/>
    <cellStyle name="Normal" xfId="0" builtinId="0"/>
    <cellStyle name="Normal 2" xfId="1"/>
    <cellStyle name="Normal 3" xfId="4"/>
    <cellStyle name="Normal 4" xfId="5"/>
  </cellStyles>
  <dxfs count="0"/>
  <tableStyles count="0" defaultTableStyle="TableStyleMedium9" defaultPivotStyle="PivotStyleLight16"/>
  <colors>
    <mruColors>
      <color rgb="FF6A528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title>
      <c:tx>
        <c:rich>
          <a:bodyPr/>
          <a:lstStyle/>
          <a:p>
            <a:pPr>
              <a:defRPr lang="es-CO"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RESULTADOS GENERALES CEDITI J. M.</a:t>
            </a:r>
          </a:p>
        </c:rich>
      </c:tx>
      <c:layout/>
      <c:spPr>
        <a:noFill/>
        <a:ln w="25400">
          <a:noFill/>
        </a:ln>
      </c:spPr>
    </c:title>
    <c:plotArea>
      <c:layout/>
      <c:barChart>
        <c:barDir val="col"/>
        <c:grouping val="clustered"/>
        <c:ser>
          <c:idx val="1"/>
          <c:order val="0"/>
          <c:tx>
            <c:strRef>
              <c:f>'[1]PROM Y GRAF'!$B$10</c:f>
              <c:strCache>
                <c:ptCount val="1"/>
                <c:pt idx="0">
                  <c:v>PROMEDIO DE PUNTAJE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'[1]PROM Y GRAF'!$D$8:$L$8</c:f>
              <c:strCache>
                <c:ptCount val="9"/>
                <c:pt idx="0">
                  <c:v>LENGUAJE</c:v>
                </c:pt>
                <c:pt idx="1">
                  <c:v>MATEMÁTICAS</c:v>
                </c:pt>
                <c:pt idx="2">
                  <c:v>BIOLOGÍA</c:v>
                </c:pt>
                <c:pt idx="3">
                  <c:v>QUIMICA</c:v>
                </c:pt>
                <c:pt idx="4">
                  <c:v>FÍSICA</c:v>
                </c:pt>
                <c:pt idx="5">
                  <c:v>HISTORIA</c:v>
                </c:pt>
                <c:pt idx="6">
                  <c:v>GEOGRAFIA</c:v>
                </c:pt>
                <c:pt idx="7">
                  <c:v>FILOSOFIA</c:v>
                </c:pt>
                <c:pt idx="8">
                  <c:v>INGLES</c:v>
                </c:pt>
              </c:strCache>
            </c:strRef>
          </c:cat>
          <c:val>
            <c:numRef>
              <c:f>'[1]PROM Y GRAF'!$D$10:$L$10</c:f>
              <c:numCache>
                <c:formatCode>General</c:formatCode>
                <c:ptCount val="9"/>
                <c:pt idx="0">
                  <c:v>24.074074074074066</c:v>
                </c:pt>
                <c:pt idx="1">
                  <c:v>13.940329218106994</c:v>
                </c:pt>
                <c:pt idx="2">
                  <c:v>21.759259259259263</c:v>
                </c:pt>
                <c:pt idx="3">
                  <c:v>31.995884773662556</c:v>
                </c:pt>
                <c:pt idx="4">
                  <c:v>27.057613168724277</c:v>
                </c:pt>
                <c:pt idx="5">
                  <c:v>27.520576131687243</c:v>
                </c:pt>
                <c:pt idx="6">
                  <c:v>25.05144032921811</c:v>
                </c:pt>
                <c:pt idx="7">
                  <c:v>21.759259259259263</c:v>
                </c:pt>
                <c:pt idx="8">
                  <c:v>24.434156378600818</c:v>
                </c:pt>
              </c:numCache>
            </c:numRef>
          </c:val>
        </c:ser>
        <c:ser>
          <c:idx val="2"/>
          <c:order val="1"/>
          <c:tx>
            <c:strRef>
              <c:f>'[1]PROM Y GRAF'!$B$11</c:f>
              <c:strCache>
                <c:ptCount val="1"/>
                <c:pt idx="0">
                  <c:v>PUNTAJE MÁS ALTO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'[1]PROM Y GRAF'!$D$8:$L$8</c:f>
              <c:strCache>
                <c:ptCount val="9"/>
                <c:pt idx="0">
                  <c:v>LENGUAJE</c:v>
                </c:pt>
                <c:pt idx="1">
                  <c:v>MATEMÁTICAS</c:v>
                </c:pt>
                <c:pt idx="2">
                  <c:v>BIOLOGÍA</c:v>
                </c:pt>
                <c:pt idx="3">
                  <c:v>QUIMICA</c:v>
                </c:pt>
                <c:pt idx="4">
                  <c:v>FÍSICA</c:v>
                </c:pt>
                <c:pt idx="5">
                  <c:v>HISTORIA</c:v>
                </c:pt>
                <c:pt idx="6">
                  <c:v>GEOGRAFIA</c:v>
                </c:pt>
                <c:pt idx="7">
                  <c:v>FILOSOFIA</c:v>
                </c:pt>
                <c:pt idx="8">
                  <c:v>INGLES</c:v>
                </c:pt>
              </c:strCache>
            </c:strRef>
          </c:cat>
          <c:val>
            <c:numRef>
              <c:f>'[1]PROM Y GRAF'!$D$11:$L$11</c:f>
              <c:numCache>
                <c:formatCode>General</c:formatCode>
                <c:ptCount val="9"/>
                <c:pt idx="0">
                  <c:v>41.666666666666671</c:v>
                </c:pt>
                <c:pt idx="1">
                  <c:v>41.666666666666671</c:v>
                </c:pt>
                <c:pt idx="2">
                  <c:v>50</c:v>
                </c:pt>
                <c:pt idx="3">
                  <c:v>54.166666666666664</c:v>
                </c:pt>
                <c:pt idx="4">
                  <c:v>45.833333333333329</c:v>
                </c:pt>
                <c:pt idx="5">
                  <c:v>50</c:v>
                </c:pt>
                <c:pt idx="6">
                  <c:v>50</c:v>
                </c:pt>
                <c:pt idx="7">
                  <c:v>41.666666666666671</c:v>
                </c:pt>
                <c:pt idx="8">
                  <c:v>41.666666666666671</c:v>
                </c:pt>
              </c:numCache>
            </c:numRef>
          </c:val>
        </c:ser>
        <c:ser>
          <c:idx val="3"/>
          <c:order val="2"/>
          <c:tx>
            <c:strRef>
              <c:f>'[1]PROM Y GRAF'!$B$12</c:f>
              <c:strCache>
                <c:ptCount val="1"/>
                <c:pt idx="0">
                  <c:v>PUNTAJE MÁS BAJO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'[1]PROM Y GRAF'!$D$8:$L$8</c:f>
              <c:strCache>
                <c:ptCount val="9"/>
                <c:pt idx="0">
                  <c:v>LENGUAJE</c:v>
                </c:pt>
                <c:pt idx="1">
                  <c:v>MATEMÁTICAS</c:v>
                </c:pt>
                <c:pt idx="2">
                  <c:v>BIOLOGÍA</c:v>
                </c:pt>
                <c:pt idx="3">
                  <c:v>QUIMICA</c:v>
                </c:pt>
                <c:pt idx="4">
                  <c:v>FÍSICA</c:v>
                </c:pt>
                <c:pt idx="5">
                  <c:v>HISTORIA</c:v>
                </c:pt>
                <c:pt idx="6">
                  <c:v>GEOGRAFIA</c:v>
                </c:pt>
                <c:pt idx="7">
                  <c:v>FILOSOFIA</c:v>
                </c:pt>
                <c:pt idx="8">
                  <c:v>INGLES</c:v>
                </c:pt>
              </c:strCache>
            </c:strRef>
          </c:cat>
          <c:val>
            <c:numRef>
              <c:f>'[1]PROM Y GRAF'!$D$12:$L$12</c:f>
              <c:numCache>
                <c:formatCode>General</c:formatCode>
                <c:ptCount val="9"/>
                <c:pt idx="0">
                  <c:v>4.1666666666666661</c:v>
                </c:pt>
                <c:pt idx="1">
                  <c:v>0</c:v>
                </c:pt>
                <c:pt idx="2">
                  <c:v>8.3333333333333321</c:v>
                </c:pt>
                <c:pt idx="3">
                  <c:v>8.3333333333333321</c:v>
                </c:pt>
                <c:pt idx="4">
                  <c:v>4.1666666666666661</c:v>
                </c:pt>
                <c:pt idx="5">
                  <c:v>4.1666666666666661</c:v>
                </c:pt>
                <c:pt idx="6">
                  <c:v>4.1666666666666661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axId val="77157504"/>
        <c:axId val="77159808"/>
      </c:barChart>
      <c:catAx>
        <c:axId val="771575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lang="es-CO"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ÁREAS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77159808"/>
        <c:crosses val="autoZero"/>
        <c:auto val="1"/>
        <c:lblAlgn val="ctr"/>
        <c:lblOffset val="100"/>
        <c:tickLblSkip val="1"/>
        <c:tickMarkSkip val="1"/>
      </c:catAx>
      <c:valAx>
        <c:axId val="77159808"/>
        <c:scaling>
          <c:orientation val="minMax"/>
          <c:max val="100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CO"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PUNTAJE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771575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CO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title>
      <c:tx>
        <c:rich>
          <a:bodyPr/>
          <a:lstStyle/>
          <a:p>
            <a:pPr>
              <a:defRPr lang="es-CO"/>
            </a:pPr>
            <a:r>
              <a:rPr lang="es-CO"/>
              <a:t>FISICA</a:t>
            </a:r>
          </a:p>
        </c:rich>
      </c:tx>
      <c:layout/>
    </c:title>
    <c:view3D>
      <c:rotY val="40"/>
      <c:rAngAx val="1"/>
    </c:view3D>
    <c:floor>
      <c:spPr>
        <a:solidFill>
          <a:schemeClr val="bg1">
            <a:lumMod val="85000"/>
          </a:schemeClr>
        </a:solidFill>
        <a:ln w="12700">
          <a:solidFill>
            <a:schemeClr val="tx1"/>
          </a:solidFill>
        </a:ln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plotArea>
      <c:layout/>
      <c:bar3DChart>
        <c:barDir val="col"/>
        <c:grouping val="clustered"/>
        <c:ser>
          <c:idx val="0"/>
          <c:order val="0"/>
          <c:tx>
            <c:strRef>
              <c:f>PROMEDIOS!$H$8:$H$16</c:f>
              <c:strCache>
                <c:ptCount val="1"/>
                <c:pt idx="0">
                  <c:v>55 56 47 43 28 29 46 44 44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dPt>
            <c:idx val="1"/>
            <c:spPr>
              <a:solidFill>
                <a:schemeClr val="accent5">
                  <a:lumMod val="60000"/>
                  <a:lumOff val="40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4">
                  <a:lumMod val="75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</c:spPr>
          </c:dPt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sz="1200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PROMEDIOS!$C$8:$C$16</c:f>
              <c:strCache>
                <c:ptCount val="9"/>
                <c:pt idx="0">
                  <c:v>AGUSTINIANO TAGASTE</c:v>
                </c:pt>
                <c:pt idx="1">
                  <c:v>INST. TEC. CENTRAL I. E. D.</c:v>
                </c:pt>
                <c:pt idx="2">
                  <c:v>EL JAZMIN I.E.D   2012  J M </c:v>
                </c:pt>
                <c:pt idx="3">
                  <c:v>EL JAZMIN I.E.D   2012</c:v>
                </c:pt>
                <c:pt idx="4">
                  <c:v>EL JAZMIN I.E.D  SIM  2013  J M</c:v>
                </c:pt>
                <c:pt idx="5">
                  <c:v>EL JAZMIN I.E.D  SIM   2013 J T</c:v>
                </c:pt>
                <c:pt idx="6">
                  <c:v>BOGOTA D.C.</c:v>
                </c:pt>
                <c:pt idx="7">
                  <c:v>COLOMBIA</c:v>
                </c:pt>
                <c:pt idx="8">
                  <c:v>CUNDINAMARCA</c:v>
                </c:pt>
              </c:strCache>
            </c:strRef>
          </c:cat>
          <c:val>
            <c:numRef>
              <c:f>PROMEDIOS!$H$8:$H$16</c:f>
              <c:numCache>
                <c:formatCode>0</c:formatCode>
                <c:ptCount val="9"/>
                <c:pt idx="0">
                  <c:v>54.65</c:v>
                </c:pt>
                <c:pt idx="1">
                  <c:v>55.78</c:v>
                </c:pt>
                <c:pt idx="2">
                  <c:v>47.21</c:v>
                </c:pt>
                <c:pt idx="3">
                  <c:v>42.68</c:v>
                </c:pt>
                <c:pt idx="4">
                  <c:v>27.904040404040405</c:v>
                </c:pt>
                <c:pt idx="5">
                  <c:v>28.694158075601365</c:v>
                </c:pt>
                <c:pt idx="6">
                  <c:v>45.72</c:v>
                </c:pt>
                <c:pt idx="7">
                  <c:v>44.3</c:v>
                </c:pt>
                <c:pt idx="8">
                  <c:v>44.33</c:v>
                </c:pt>
              </c:numCache>
            </c:numRef>
          </c:val>
        </c:ser>
        <c:shape val="box"/>
        <c:axId val="91710592"/>
        <c:axId val="91712128"/>
        <c:axId val="0"/>
      </c:bar3DChart>
      <c:catAx>
        <c:axId val="91710592"/>
        <c:scaling>
          <c:orientation val="minMax"/>
        </c:scaling>
        <c:axPos val="b"/>
        <c:numFmt formatCode="General" sourceLinked="1"/>
        <c:tickLblPos val="nextTo"/>
        <c:spPr>
          <a:ln w="19050">
            <a:solidFill>
              <a:sysClr val="windowText" lastClr="000000"/>
            </a:solidFill>
          </a:ln>
        </c:spPr>
        <c:txPr>
          <a:bodyPr rot="-5400000" vert="horz" anchor="b" anchorCtr="0"/>
          <a:lstStyle/>
          <a:p>
            <a:pPr>
              <a:defRPr lang="es-CO" sz="12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1712128"/>
        <c:crosses val="autoZero"/>
        <c:auto val="1"/>
        <c:lblAlgn val="ctr"/>
        <c:lblOffset val="100"/>
      </c:catAx>
      <c:valAx>
        <c:axId val="91712128"/>
        <c:scaling>
          <c:orientation val="minMax"/>
          <c:max val="100"/>
          <c:min val="0"/>
        </c:scaling>
        <c:axPos val="l"/>
        <c:majorGridlines/>
        <c:numFmt formatCode="0" sourceLinked="1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lang="es-CO" sz="11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1710592"/>
        <c:crosses val="autoZero"/>
        <c:crossBetween val="between"/>
        <c:majorUnit val="5"/>
      </c:valAx>
    </c:plotArea>
    <c:plotVisOnly val="1"/>
    <c:dispBlanksAs val="gap"/>
  </c:chart>
  <c:spPr>
    <a:ln w="19050">
      <a:solidFill>
        <a:srgbClr val="C00000"/>
      </a:solidFill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title>
      <c:layout/>
      <c:txPr>
        <a:bodyPr/>
        <a:lstStyle/>
        <a:p>
          <a:pPr>
            <a:defRPr lang="es-CO"/>
          </a:pPr>
          <a:endParaRPr lang="es-CO"/>
        </a:p>
      </c:txPr>
    </c:title>
    <c:view3D>
      <c:rotY val="40"/>
      <c:rAngAx val="1"/>
    </c:view3D>
    <c:floor>
      <c:spPr>
        <a:solidFill>
          <a:schemeClr val="bg1">
            <a:lumMod val="85000"/>
          </a:schemeClr>
        </a:solidFill>
        <a:ln w="12700">
          <a:solidFill>
            <a:schemeClr val="tx1"/>
          </a:solidFill>
        </a:ln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plotArea>
      <c:layout/>
      <c:bar3DChart>
        <c:barDir val="col"/>
        <c:grouping val="clustered"/>
        <c:ser>
          <c:idx val="0"/>
          <c:order val="0"/>
          <c:tx>
            <c:strRef>
              <c:f>PROMEDIOS!$I$7</c:f>
              <c:strCache>
                <c:ptCount val="1"/>
                <c:pt idx="0">
                  <c:v>LENGUAJE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dPt>
            <c:idx val="1"/>
            <c:spPr>
              <a:solidFill>
                <a:schemeClr val="accent5">
                  <a:lumMod val="60000"/>
                  <a:lumOff val="40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4">
                  <a:lumMod val="75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</c:spPr>
          </c:dPt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sz="1200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PROMEDIOS!$C$8:$C$16</c:f>
              <c:strCache>
                <c:ptCount val="9"/>
                <c:pt idx="0">
                  <c:v>AGUSTINIANO TAGASTE</c:v>
                </c:pt>
                <c:pt idx="1">
                  <c:v>INST. TEC. CENTRAL I. E. D.</c:v>
                </c:pt>
                <c:pt idx="2">
                  <c:v>EL JAZMIN I.E.D   2012  J M </c:v>
                </c:pt>
                <c:pt idx="3">
                  <c:v>EL JAZMIN I.E.D   2012</c:v>
                </c:pt>
                <c:pt idx="4">
                  <c:v>EL JAZMIN I.E.D  SIM  2013  J M</c:v>
                </c:pt>
                <c:pt idx="5">
                  <c:v>EL JAZMIN I.E.D  SIM   2013 J T</c:v>
                </c:pt>
                <c:pt idx="6">
                  <c:v>BOGOTA D.C.</c:v>
                </c:pt>
                <c:pt idx="7">
                  <c:v>COLOMBIA</c:v>
                </c:pt>
                <c:pt idx="8">
                  <c:v>CUNDINAMARCA</c:v>
                </c:pt>
              </c:strCache>
            </c:strRef>
          </c:cat>
          <c:val>
            <c:numRef>
              <c:f>PROMEDIOS!$I$8:$I$16</c:f>
              <c:numCache>
                <c:formatCode>0</c:formatCode>
                <c:ptCount val="9"/>
                <c:pt idx="0">
                  <c:v>54.66</c:v>
                </c:pt>
                <c:pt idx="1">
                  <c:v>58.43</c:v>
                </c:pt>
                <c:pt idx="2">
                  <c:v>50.03</c:v>
                </c:pt>
                <c:pt idx="3">
                  <c:v>47.69</c:v>
                </c:pt>
                <c:pt idx="4">
                  <c:v>41.603535353535364</c:v>
                </c:pt>
                <c:pt idx="5">
                  <c:v>44.544673539518904</c:v>
                </c:pt>
                <c:pt idx="6">
                  <c:v>48.71</c:v>
                </c:pt>
                <c:pt idx="7">
                  <c:v>46.24</c:v>
                </c:pt>
                <c:pt idx="8">
                  <c:v>46.63</c:v>
                </c:pt>
              </c:numCache>
            </c:numRef>
          </c:val>
        </c:ser>
        <c:shape val="box"/>
        <c:axId val="91742976"/>
        <c:axId val="91744512"/>
        <c:axId val="0"/>
      </c:bar3DChart>
      <c:catAx>
        <c:axId val="91742976"/>
        <c:scaling>
          <c:orientation val="minMax"/>
        </c:scaling>
        <c:axPos val="b"/>
        <c:numFmt formatCode="General" sourceLinked="1"/>
        <c:tickLblPos val="nextTo"/>
        <c:spPr>
          <a:ln w="1905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lang="es-CO" sz="12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1744512"/>
        <c:crosses val="autoZero"/>
        <c:auto val="1"/>
        <c:lblAlgn val="ctr"/>
        <c:lblOffset val="100"/>
      </c:catAx>
      <c:valAx>
        <c:axId val="91744512"/>
        <c:scaling>
          <c:orientation val="minMax"/>
          <c:max val="100"/>
          <c:min val="0"/>
        </c:scaling>
        <c:axPos val="l"/>
        <c:majorGridlines/>
        <c:numFmt formatCode="0" sourceLinked="1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lang="es-CO" sz="11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1742976"/>
        <c:crosses val="autoZero"/>
        <c:crossBetween val="between"/>
        <c:majorUnit val="5"/>
      </c:valAx>
    </c:plotArea>
    <c:plotVisOnly val="1"/>
    <c:dispBlanksAs val="gap"/>
  </c:chart>
  <c:spPr>
    <a:ln w="19050">
      <a:solidFill>
        <a:srgbClr val="C00000"/>
      </a:solidFill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title>
      <c:layout/>
      <c:txPr>
        <a:bodyPr/>
        <a:lstStyle/>
        <a:p>
          <a:pPr>
            <a:defRPr lang="es-CO"/>
          </a:pPr>
          <a:endParaRPr lang="es-CO"/>
        </a:p>
      </c:txPr>
    </c:title>
    <c:view3D>
      <c:rotY val="40"/>
      <c:rAngAx val="1"/>
    </c:view3D>
    <c:floor>
      <c:spPr>
        <a:solidFill>
          <a:schemeClr val="bg1">
            <a:lumMod val="85000"/>
          </a:schemeClr>
        </a:solidFill>
        <a:ln w="12700">
          <a:solidFill>
            <a:schemeClr val="tx1"/>
          </a:solidFill>
        </a:ln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plotArea>
      <c:layout/>
      <c:bar3DChart>
        <c:barDir val="col"/>
        <c:grouping val="clustered"/>
        <c:ser>
          <c:idx val="0"/>
          <c:order val="0"/>
          <c:tx>
            <c:strRef>
              <c:f>PROMEDIOS!$J$7</c:f>
              <c:strCache>
                <c:ptCount val="1"/>
                <c:pt idx="0">
                  <c:v>MATEMÁTICA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dPt>
            <c:idx val="1"/>
            <c:spPr>
              <a:solidFill>
                <a:srgbClr val="4BACC6">
                  <a:lumMod val="60000"/>
                  <a:lumOff val="40000"/>
                </a:srgb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4">
                  <a:lumMod val="75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</c:spPr>
          </c:dPt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sz="1200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PROMEDIOS!$C$8:$C$16</c:f>
              <c:strCache>
                <c:ptCount val="9"/>
                <c:pt idx="0">
                  <c:v>AGUSTINIANO TAGASTE</c:v>
                </c:pt>
                <c:pt idx="1">
                  <c:v>INST. TEC. CENTRAL I. E. D.</c:v>
                </c:pt>
                <c:pt idx="2">
                  <c:v>EL JAZMIN I.E.D   2012  J M </c:v>
                </c:pt>
                <c:pt idx="3">
                  <c:v>EL JAZMIN I.E.D   2012</c:v>
                </c:pt>
                <c:pt idx="4">
                  <c:v>EL JAZMIN I.E.D  SIM  2013  J M</c:v>
                </c:pt>
                <c:pt idx="5">
                  <c:v>EL JAZMIN I.E.D  SIM   2013 J T</c:v>
                </c:pt>
                <c:pt idx="6">
                  <c:v>BOGOTA D.C.</c:v>
                </c:pt>
                <c:pt idx="7">
                  <c:v>COLOMBIA</c:v>
                </c:pt>
                <c:pt idx="8">
                  <c:v>CUNDINAMARCA</c:v>
                </c:pt>
              </c:strCache>
            </c:strRef>
          </c:cat>
          <c:val>
            <c:numRef>
              <c:f>PROMEDIOS!$J$8:$J$16</c:f>
              <c:numCache>
                <c:formatCode>0</c:formatCode>
                <c:ptCount val="9"/>
                <c:pt idx="0">
                  <c:v>60.53</c:v>
                </c:pt>
                <c:pt idx="1">
                  <c:v>70.650000000000006</c:v>
                </c:pt>
                <c:pt idx="2">
                  <c:v>49.94</c:v>
                </c:pt>
                <c:pt idx="3">
                  <c:v>45.08</c:v>
                </c:pt>
                <c:pt idx="4">
                  <c:v>32.260101010101017</c:v>
                </c:pt>
                <c:pt idx="5">
                  <c:v>32.68900343642612</c:v>
                </c:pt>
                <c:pt idx="6">
                  <c:v>48.42</c:v>
                </c:pt>
                <c:pt idx="7">
                  <c:v>45.61</c:v>
                </c:pt>
                <c:pt idx="8">
                  <c:v>46.1</c:v>
                </c:pt>
              </c:numCache>
            </c:numRef>
          </c:val>
        </c:ser>
        <c:shape val="box"/>
        <c:axId val="91980160"/>
        <c:axId val="91981696"/>
        <c:axId val="0"/>
      </c:bar3DChart>
      <c:catAx>
        <c:axId val="91980160"/>
        <c:scaling>
          <c:orientation val="minMax"/>
        </c:scaling>
        <c:axPos val="b"/>
        <c:numFmt formatCode="General" sourceLinked="1"/>
        <c:tickLblPos val="nextTo"/>
        <c:spPr>
          <a:ln w="1905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lang="es-CO" sz="12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1981696"/>
        <c:crosses val="autoZero"/>
        <c:auto val="1"/>
        <c:lblAlgn val="ctr"/>
        <c:lblOffset val="100"/>
      </c:catAx>
      <c:valAx>
        <c:axId val="91981696"/>
        <c:scaling>
          <c:orientation val="minMax"/>
          <c:max val="100"/>
          <c:min val="0"/>
        </c:scaling>
        <c:axPos val="l"/>
        <c:majorGridlines/>
        <c:numFmt formatCode="0" sourceLinked="1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lang="es-CO" sz="11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1980160"/>
        <c:crosses val="autoZero"/>
        <c:crossBetween val="between"/>
        <c:majorUnit val="5"/>
      </c:valAx>
    </c:plotArea>
    <c:plotVisOnly val="1"/>
    <c:dispBlanksAs val="gap"/>
  </c:chart>
  <c:spPr>
    <a:ln w="19050">
      <a:solidFill>
        <a:srgbClr val="C00000"/>
      </a:solidFill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title>
      <c:layout/>
      <c:txPr>
        <a:bodyPr/>
        <a:lstStyle/>
        <a:p>
          <a:pPr>
            <a:defRPr lang="es-CO"/>
          </a:pPr>
          <a:endParaRPr lang="es-CO"/>
        </a:p>
      </c:txPr>
    </c:title>
    <c:view3D>
      <c:rotY val="40"/>
      <c:rAngAx val="1"/>
    </c:view3D>
    <c:floor>
      <c:spPr>
        <a:solidFill>
          <a:schemeClr val="bg1">
            <a:lumMod val="85000"/>
          </a:schemeClr>
        </a:solidFill>
        <a:ln w="12700">
          <a:solidFill>
            <a:schemeClr val="tx1"/>
          </a:solidFill>
        </a:ln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plotArea>
      <c:layout>
        <c:manualLayout>
          <c:layoutTarget val="inner"/>
          <c:xMode val="edge"/>
          <c:yMode val="edge"/>
          <c:x val="8.0181366971508836E-2"/>
          <c:y val="7.6790425654190933E-2"/>
          <c:w val="0.8971014165168375"/>
          <c:h val="0.42320957434581186"/>
        </c:manualLayout>
      </c:layout>
      <c:bar3DChart>
        <c:barDir val="col"/>
        <c:grouping val="clustered"/>
        <c:ser>
          <c:idx val="0"/>
          <c:order val="0"/>
          <c:tx>
            <c:strRef>
              <c:f>PROMEDIOS!$K$7</c:f>
              <c:strCache>
                <c:ptCount val="1"/>
                <c:pt idx="0">
                  <c:v>QUÍMICA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dPt>
            <c:idx val="1"/>
            <c:spPr>
              <a:solidFill>
                <a:srgbClr val="4BACC6">
                  <a:lumMod val="60000"/>
                  <a:lumOff val="40000"/>
                </a:srgb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4">
                  <a:lumMod val="75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</c:spPr>
          </c:dPt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sz="1200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PROMEDIOS!$C$8:$C$16</c:f>
              <c:strCache>
                <c:ptCount val="9"/>
                <c:pt idx="0">
                  <c:v>AGUSTINIANO TAGASTE</c:v>
                </c:pt>
                <c:pt idx="1">
                  <c:v>INST. TEC. CENTRAL I. E. D.</c:v>
                </c:pt>
                <c:pt idx="2">
                  <c:v>EL JAZMIN I.E.D   2012  J M </c:v>
                </c:pt>
                <c:pt idx="3">
                  <c:v>EL JAZMIN I.E.D   2012</c:v>
                </c:pt>
                <c:pt idx="4">
                  <c:v>EL JAZMIN I.E.D  SIM  2013  J M</c:v>
                </c:pt>
                <c:pt idx="5">
                  <c:v>EL JAZMIN I.E.D  SIM   2013 J T</c:v>
                </c:pt>
                <c:pt idx="6">
                  <c:v>BOGOTA D.C.</c:v>
                </c:pt>
                <c:pt idx="7">
                  <c:v>COLOMBIA</c:v>
                </c:pt>
                <c:pt idx="8">
                  <c:v>CUNDINAMARCA</c:v>
                </c:pt>
              </c:strCache>
            </c:strRef>
          </c:cat>
          <c:val>
            <c:numRef>
              <c:f>PROMEDIOS!$K$8:$K$16</c:f>
              <c:numCache>
                <c:formatCode>0</c:formatCode>
                <c:ptCount val="9"/>
                <c:pt idx="0">
                  <c:v>55.76</c:v>
                </c:pt>
                <c:pt idx="1">
                  <c:v>58.17</c:v>
                </c:pt>
                <c:pt idx="2">
                  <c:v>49.09</c:v>
                </c:pt>
                <c:pt idx="3">
                  <c:v>44.55</c:v>
                </c:pt>
                <c:pt idx="4">
                  <c:v>36.80555555555555</c:v>
                </c:pt>
                <c:pt idx="5">
                  <c:v>39.862542955326447</c:v>
                </c:pt>
                <c:pt idx="6">
                  <c:v>47.48</c:v>
                </c:pt>
                <c:pt idx="7">
                  <c:v>45.63</c:v>
                </c:pt>
                <c:pt idx="8">
                  <c:v>46.04</c:v>
                </c:pt>
              </c:numCache>
            </c:numRef>
          </c:val>
        </c:ser>
        <c:shape val="box"/>
        <c:axId val="92102656"/>
        <c:axId val="92104192"/>
        <c:axId val="0"/>
      </c:bar3DChart>
      <c:catAx>
        <c:axId val="92102656"/>
        <c:scaling>
          <c:orientation val="minMax"/>
        </c:scaling>
        <c:axPos val="b"/>
        <c:numFmt formatCode="General" sourceLinked="1"/>
        <c:tickLblPos val="nextTo"/>
        <c:spPr>
          <a:ln w="1905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lang="es-CO" sz="12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2104192"/>
        <c:crosses val="autoZero"/>
        <c:auto val="1"/>
        <c:lblAlgn val="ctr"/>
        <c:lblOffset val="100"/>
      </c:catAx>
      <c:valAx>
        <c:axId val="92104192"/>
        <c:scaling>
          <c:orientation val="minMax"/>
          <c:max val="100"/>
          <c:min val="0"/>
        </c:scaling>
        <c:axPos val="l"/>
        <c:majorGridlines/>
        <c:numFmt formatCode="0" sourceLinked="1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lang="es-CO" sz="11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2102656"/>
        <c:crosses val="autoZero"/>
        <c:crossBetween val="between"/>
        <c:majorUnit val="5"/>
      </c:valAx>
    </c:plotArea>
    <c:plotVisOnly val="1"/>
    <c:dispBlanksAs val="gap"/>
  </c:chart>
  <c:spPr>
    <a:ln w="19050">
      <a:solidFill>
        <a:srgbClr val="C00000"/>
      </a:solidFill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title>
      <c:layout/>
      <c:txPr>
        <a:bodyPr/>
        <a:lstStyle/>
        <a:p>
          <a:pPr>
            <a:defRPr lang="es-CO"/>
          </a:pPr>
          <a:endParaRPr lang="es-CO"/>
        </a:p>
      </c:txPr>
    </c:title>
    <c:view3D>
      <c:rotY val="40"/>
      <c:rAngAx val="1"/>
    </c:view3D>
    <c:floor>
      <c:spPr>
        <a:solidFill>
          <a:schemeClr val="bg1">
            <a:lumMod val="85000"/>
          </a:schemeClr>
        </a:solidFill>
        <a:ln w="12700">
          <a:solidFill>
            <a:schemeClr val="tx1"/>
          </a:solidFill>
        </a:ln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plotArea>
      <c:layout/>
      <c:bar3DChart>
        <c:barDir val="col"/>
        <c:grouping val="clustered"/>
        <c:ser>
          <c:idx val="0"/>
          <c:order val="0"/>
          <c:tx>
            <c:strRef>
              <c:f>PROMEDIOS!$L$7</c:f>
              <c:strCache>
                <c:ptCount val="1"/>
                <c:pt idx="0">
                  <c:v>INGLES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dPt>
            <c:idx val="1"/>
            <c:spPr>
              <a:solidFill>
                <a:srgbClr val="4BACC6">
                  <a:lumMod val="60000"/>
                  <a:lumOff val="40000"/>
                </a:srgb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4">
                  <a:lumMod val="75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</c:spPr>
          </c:dPt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sz="1200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PROMEDIOS!$C$8:$C$16</c:f>
              <c:strCache>
                <c:ptCount val="9"/>
                <c:pt idx="0">
                  <c:v>AGUSTINIANO TAGASTE</c:v>
                </c:pt>
                <c:pt idx="1">
                  <c:v>INST. TEC. CENTRAL I. E. D.</c:v>
                </c:pt>
                <c:pt idx="2">
                  <c:v>EL JAZMIN I.E.D   2012  J M </c:v>
                </c:pt>
                <c:pt idx="3">
                  <c:v>EL JAZMIN I.E.D   2012</c:v>
                </c:pt>
                <c:pt idx="4">
                  <c:v>EL JAZMIN I.E.D  SIM  2013  J M</c:v>
                </c:pt>
                <c:pt idx="5">
                  <c:v>EL JAZMIN I.E.D  SIM   2013 J T</c:v>
                </c:pt>
                <c:pt idx="6">
                  <c:v>BOGOTA D.C.</c:v>
                </c:pt>
                <c:pt idx="7">
                  <c:v>COLOMBIA</c:v>
                </c:pt>
                <c:pt idx="8">
                  <c:v>CUNDINAMARCA</c:v>
                </c:pt>
              </c:strCache>
            </c:strRef>
          </c:cat>
          <c:val>
            <c:numRef>
              <c:f>PROMEDIOS!$L$8:$L$16</c:f>
              <c:numCache>
                <c:formatCode>0</c:formatCode>
                <c:ptCount val="9"/>
                <c:pt idx="0">
                  <c:v>64.78</c:v>
                </c:pt>
                <c:pt idx="1">
                  <c:v>61.41</c:v>
                </c:pt>
                <c:pt idx="2">
                  <c:v>47.51</c:v>
                </c:pt>
                <c:pt idx="3">
                  <c:v>44.06</c:v>
                </c:pt>
                <c:pt idx="4">
                  <c:v>35.488215488215488</c:v>
                </c:pt>
                <c:pt idx="5">
                  <c:v>37.548682703321894</c:v>
                </c:pt>
                <c:pt idx="6">
                  <c:v>47.97</c:v>
                </c:pt>
                <c:pt idx="7">
                  <c:v>43.72</c:v>
                </c:pt>
                <c:pt idx="8">
                  <c:v>44.14</c:v>
                </c:pt>
              </c:numCache>
            </c:numRef>
          </c:val>
        </c:ser>
        <c:shape val="box"/>
        <c:axId val="92142976"/>
        <c:axId val="92025984"/>
        <c:axId val="0"/>
      </c:bar3DChart>
      <c:catAx>
        <c:axId val="92142976"/>
        <c:scaling>
          <c:orientation val="minMax"/>
        </c:scaling>
        <c:axPos val="b"/>
        <c:numFmt formatCode="General" sourceLinked="1"/>
        <c:tickLblPos val="nextTo"/>
        <c:spPr>
          <a:ln w="1905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lang="es-CO" sz="12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2025984"/>
        <c:crosses val="autoZero"/>
        <c:auto val="1"/>
        <c:lblAlgn val="ctr"/>
        <c:lblOffset val="100"/>
      </c:catAx>
      <c:valAx>
        <c:axId val="92025984"/>
        <c:scaling>
          <c:orientation val="minMax"/>
          <c:max val="100"/>
          <c:min val="0"/>
        </c:scaling>
        <c:axPos val="l"/>
        <c:majorGridlines/>
        <c:numFmt formatCode="0" sourceLinked="1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lang="es-CO" sz="11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2142976"/>
        <c:crosses val="autoZero"/>
        <c:crossBetween val="between"/>
        <c:majorUnit val="5"/>
      </c:valAx>
    </c:plotArea>
    <c:plotVisOnly val="1"/>
    <c:dispBlanksAs val="gap"/>
  </c:chart>
  <c:spPr>
    <a:ln w="19050">
      <a:solidFill>
        <a:srgbClr val="C00000"/>
      </a:solidFill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title>
      <c:txPr>
        <a:bodyPr/>
        <a:lstStyle/>
        <a:p>
          <a:pPr>
            <a:defRPr lang="es-CO"/>
          </a:pPr>
          <a:endParaRPr lang="es-CO"/>
        </a:p>
      </c:txPr>
    </c:title>
    <c:view3D>
      <c:rotY val="40"/>
      <c:rAngAx val="1"/>
    </c:view3D>
    <c:floor>
      <c:spPr>
        <a:solidFill>
          <a:schemeClr val="bg1">
            <a:lumMod val="85000"/>
          </a:schemeClr>
        </a:solidFill>
        <a:ln w="12700">
          <a:solidFill>
            <a:schemeClr val="tx1"/>
          </a:solidFill>
        </a:ln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plotArea>
      <c:layout>
        <c:manualLayout>
          <c:layoutTarget val="inner"/>
          <c:xMode val="edge"/>
          <c:yMode val="edge"/>
          <c:x val="9.765077160493818E-2"/>
          <c:y val="8.3847980997624708E-2"/>
          <c:w val="0.90234922839506171"/>
          <c:h val="0.59664353713505525"/>
        </c:manualLayout>
      </c:layout>
      <c:bar3DChart>
        <c:barDir val="col"/>
        <c:grouping val="clustered"/>
        <c:ser>
          <c:idx val="0"/>
          <c:order val="0"/>
          <c:tx>
            <c:strRef>
              <c:f>PROMEDIOS!$E$7</c:f>
              <c:strCache>
                <c:ptCount val="1"/>
                <c:pt idx="0">
                  <c:v>BIOLOGÍA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dPt>
            <c:idx val="1"/>
            <c:spPr>
              <a:solidFill>
                <a:srgbClr val="4BACC6">
                  <a:lumMod val="60000"/>
                  <a:lumOff val="40000"/>
                </a:srgb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4">
                  <a:lumMod val="75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</c:spPr>
          </c:dPt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sz="1200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PROMEDIOS!$C$8:$C$16</c:f>
              <c:strCache>
                <c:ptCount val="9"/>
                <c:pt idx="0">
                  <c:v>AGUSTINIANO TAGASTE</c:v>
                </c:pt>
                <c:pt idx="1">
                  <c:v>INST. TEC. CENTRAL I. E. D.</c:v>
                </c:pt>
                <c:pt idx="2">
                  <c:v>EL JAZMIN I.E.D   2012  J M </c:v>
                </c:pt>
                <c:pt idx="3">
                  <c:v>EL JAZMIN I.E.D   2012</c:v>
                </c:pt>
                <c:pt idx="4">
                  <c:v>EL JAZMIN I.E.D  SIM  2013  J M</c:v>
                </c:pt>
                <c:pt idx="5">
                  <c:v>EL JAZMIN I.E.D  SIM   2013 J T</c:v>
                </c:pt>
                <c:pt idx="6">
                  <c:v>BOGOTA D.C.</c:v>
                </c:pt>
                <c:pt idx="7">
                  <c:v>COLOMBIA</c:v>
                </c:pt>
                <c:pt idx="8">
                  <c:v>CUNDINAMARCA</c:v>
                </c:pt>
              </c:strCache>
            </c:strRef>
          </c:cat>
          <c:val>
            <c:numRef>
              <c:f>PROMEDIOS!$E$8:$E$16</c:f>
              <c:numCache>
                <c:formatCode>0</c:formatCode>
                <c:ptCount val="9"/>
                <c:pt idx="0">
                  <c:v>53.99</c:v>
                </c:pt>
                <c:pt idx="1">
                  <c:v>56.48</c:v>
                </c:pt>
                <c:pt idx="2">
                  <c:v>48.54</c:v>
                </c:pt>
                <c:pt idx="3">
                  <c:v>45.06</c:v>
                </c:pt>
                <c:pt idx="4">
                  <c:v>33.017676767676782</c:v>
                </c:pt>
                <c:pt idx="5">
                  <c:v>33.634020618556704</c:v>
                </c:pt>
                <c:pt idx="6">
                  <c:v>47.36</c:v>
                </c:pt>
                <c:pt idx="7">
                  <c:v>45.16</c:v>
                </c:pt>
                <c:pt idx="8">
                  <c:v>45.67</c:v>
                </c:pt>
              </c:numCache>
            </c:numRef>
          </c:val>
        </c:ser>
        <c:shape val="box"/>
        <c:axId val="92064768"/>
        <c:axId val="92066560"/>
        <c:axId val="0"/>
      </c:bar3DChart>
      <c:catAx>
        <c:axId val="92064768"/>
        <c:scaling>
          <c:orientation val="minMax"/>
        </c:scaling>
        <c:axPos val="b"/>
        <c:numFmt formatCode="General" sourceLinked="1"/>
        <c:tickLblPos val="nextTo"/>
        <c:spPr>
          <a:ln w="1905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lang="es-CO" sz="12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2066560"/>
        <c:crosses val="autoZero"/>
        <c:auto val="1"/>
        <c:lblAlgn val="ctr"/>
        <c:lblOffset val="100"/>
      </c:catAx>
      <c:valAx>
        <c:axId val="92066560"/>
        <c:scaling>
          <c:orientation val="minMax"/>
          <c:max val="100"/>
          <c:min val="0"/>
        </c:scaling>
        <c:axPos val="l"/>
        <c:majorGridlines/>
        <c:numFmt formatCode="0" sourceLinked="1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lang="es-CO" sz="11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2064768"/>
        <c:crosses val="autoZero"/>
        <c:crossBetween val="between"/>
        <c:majorUnit val="5"/>
      </c:valAx>
    </c:plotArea>
    <c:plotVisOnly val="1"/>
    <c:dispBlanksAs val="gap"/>
  </c:chart>
  <c:spPr>
    <a:ln w="19050">
      <a:solidFill>
        <a:srgbClr val="C00000"/>
      </a:solidFill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view3D>
      <c:rAngAx val="1"/>
    </c:view3D>
    <c:floor>
      <c:spPr>
        <a:solidFill>
          <a:schemeClr val="bg1">
            <a:lumMod val="75000"/>
          </a:schemeClr>
        </a:solidFill>
        <a:ln>
          <a:solidFill>
            <a:schemeClr val="tx1"/>
          </a:solidFill>
        </a:ln>
      </c:spPr>
    </c:floor>
    <c:sideWall>
      <c:spPr>
        <a:solidFill>
          <a:sysClr val="window" lastClr="FFFFFF">
            <a:lumMod val="85000"/>
            <a:alpha val="49000"/>
          </a:sysClr>
        </a:solidFill>
      </c:spPr>
    </c:sideWall>
    <c:backWall>
      <c:spPr>
        <a:solidFill>
          <a:sysClr val="window" lastClr="FFFFFF">
            <a:lumMod val="85000"/>
            <a:alpha val="49000"/>
          </a:sysClr>
        </a:solidFill>
      </c:spPr>
    </c:backWall>
    <c:plotArea>
      <c:layout>
        <c:manualLayout>
          <c:layoutTarget val="inner"/>
          <c:xMode val="edge"/>
          <c:yMode val="edge"/>
          <c:x val="3.9995366068033202E-2"/>
          <c:y val="5.4501630573544103E-2"/>
          <c:w val="0.93914719978293937"/>
          <c:h val="0.81454476069108761"/>
        </c:manualLayout>
      </c:layout>
      <c:bar3DChart>
        <c:barDir val="col"/>
        <c:grouping val="clustered"/>
        <c:ser>
          <c:idx val="0"/>
          <c:order val="0"/>
          <c:tx>
            <c:strRef>
              <c:f>'ESCALA NACIONAL'!$C$10</c:f>
              <c:strCache>
                <c:ptCount val="1"/>
                <c:pt idx="0">
                  <c:v>BAJO (0-50)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Lbls>
            <c:dLbl>
              <c:idx val="0"/>
              <c:layout>
                <c:manualLayout>
                  <c:x val="-1.9713461289590163E-3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-3.7400654511454638E-3"/>
                  <c:y val="5.6737575978650584E-3"/>
                </c:manualLayout>
              </c:layout>
              <c:showVal val="1"/>
            </c:dLbl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sz="800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'ESCALA NACIONAL'!$D$9:$K$9</c:f>
              <c:strCache>
                <c:ptCount val="8"/>
                <c:pt idx="0">
                  <c:v>MATEMÁTICAS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'ESCALA NACIONAL'!$D$10:$K$10</c:f>
              <c:numCache>
                <c:formatCode>0</c:formatCode>
                <c:ptCount val="8"/>
                <c:pt idx="0">
                  <c:v>92.024539877300612</c:v>
                </c:pt>
                <c:pt idx="1">
                  <c:v>84.662576687116569</c:v>
                </c:pt>
                <c:pt idx="2">
                  <c:v>98.159509202453989</c:v>
                </c:pt>
                <c:pt idx="3">
                  <c:v>92.638036809815944</c:v>
                </c:pt>
                <c:pt idx="4">
                  <c:v>73.619631901840492</c:v>
                </c:pt>
                <c:pt idx="5">
                  <c:v>91.411042944785279</c:v>
                </c:pt>
                <c:pt idx="6">
                  <c:v>94.478527607361968</c:v>
                </c:pt>
                <c:pt idx="7">
                  <c:v>97.546012269938657</c:v>
                </c:pt>
              </c:numCache>
            </c:numRef>
          </c:val>
        </c:ser>
        <c:ser>
          <c:idx val="1"/>
          <c:order val="1"/>
          <c:tx>
            <c:strRef>
              <c:f>'ESCALA NACIONAL'!$C$11</c:f>
              <c:strCache>
                <c:ptCount val="1"/>
                <c:pt idx="0">
                  <c:v>BÁSICO (51-70)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Lbls>
            <c:dLbl>
              <c:idx val="1"/>
              <c:layout>
                <c:manualLayout>
                  <c:x val="0"/>
                  <c:y val="0"/>
                </c:manualLayout>
              </c:layout>
              <c:showVal val="1"/>
            </c:dLbl>
            <c:dLbl>
              <c:idx val="4"/>
              <c:layout>
                <c:manualLayout>
                  <c:x val="7.4801309022907913E-3"/>
                  <c:y val="-1.4184393994662647E-2"/>
                </c:manualLayout>
              </c:layout>
              <c:showVal val="1"/>
            </c:dLbl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sz="800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'ESCALA NACIONAL'!$D$9:$K$9</c:f>
              <c:strCache>
                <c:ptCount val="8"/>
                <c:pt idx="0">
                  <c:v>MATEMÁTICAS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'ESCALA NACIONAL'!$D$11:$K$11</c:f>
              <c:numCache>
                <c:formatCode>0</c:formatCode>
                <c:ptCount val="8"/>
                <c:pt idx="0">
                  <c:v>6.7484662576687118</c:v>
                </c:pt>
                <c:pt idx="1">
                  <c:v>12.883435582822086</c:v>
                </c:pt>
                <c:pt idx="2">
                  <c:v>1.2269938650306749</c:v>
                </c:pt>
                <c:pt idx="3">
                  <c:v>6.1349693251533743</c:v>
                </c:pt>
                <c:pt idx="4">
                  <c:v>23.926380368098162</c:v>
                </c:pt>
                <c:pt idx="5">
                  <c:v>7.3619631901840492</c:v>
                </c:pt>
                <c:pt idx="6">
                  <c:v>4.9079754601226995</c:v>
                </c:pt>
                <c:pt idx="7">
                  <c:v>1.8404907975460123</c:v>
                </c:pt>
              </c:numCache>
            </c:numRef>
          </c:val>
        </c:ser>
        <c:ser>
          <c:idx val="2"/>
          <c:order val="2"/>
          <c:tx>
            <c:strRef>
              <c:f>'ESCALA NACIONAL'!$C$12</c:f>
              <c:strCache>
                <c:ptCount val="1"/>
                <c:pt idx="0">
                  <c:v>ALTO (71-85)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Lbls>
            <c:dLbl>
              <c:idx val="4"/>
              <c:layout>
                <c:manualLayout>
                  <c:x val="1.6830294530154277E-2"/>
                  <c:y val="0"/>
                </c:manualLayout>
              </c:layout>
              <c:showVal val="1"/>
            </c:dLbl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sz="800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'ESCALA NACIONAL'!$D$9:$K$9</c:f>
              <c:strCache>
                <c:ptCount val="8"/>
                <c:pt idx="0">
                  <c:v>MATEMÁTICAS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'ESCALA NACIONAL'!$D$12:$K$12</c:f>
              <c:numCache>
                <c:formatCode>0</c:formatCode>
                <c:ptCount val="8"/>
                <c:pt idx="0">
                  <c:v>0.61349693251533743</c:v>
                </c:pt>
                <c:pt idx="1">
                  <c:v>1.8404907975460123</c:v>
                </c:pt>
                <c:pt idx="2">
                  <c:v>0</c:v>
                </c:pt>
                <c:pt idx="3">
                  <c:v>0.61349693251533743</c:v>
                </c:pt>
                <c:pt idx="4">
                  <c:v>1.8404907975460123</c:v>
                </c:pt>
                <c:pt idx="5">
                  <c:v>0.61349693251533743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'ESCALA NACIONAL'!$C$13</c:f>
              <c:strCache>
                <c:ptCount val="1"/>
                <c:pt idx="0">
                  <c:v>SUPERIOR (86-100)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b="1"/>
                </a:pPr>
                <a:endParaRPr lang="es-CO"/>
              </a:p>
            </c:txPr>
            <c:showVal val="1"/>
          </c:dLbls>
          <c:cat>
            <c:strRef>
              <c:f>'ESCALA NACIONAL'!$D$9:$K$9</c:f>
              <c:strCache>
                <c:ptCount val="8"/>
                <c:pt idx="0">
                  <c:v>MATEMÁTICAS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'ESCALA NACIONAL'!$D$13:$K$13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hape val="box"/>
        <c:axId val="94118656"/>
        <c:axId val="94120192"/>
        <c:axId val="0"/>
      </c:bar3DChart>
      <c:catAx>
        <c:axId val="94118656"/>
        <c:scaling>
          <c:orientation val="minMax"/>
        </c:scaling>
        <c:axPos val="b"/>
        <c:numFmt formatCode="General" sourceLinked="1"/>
        <c:tickLblPos val="nextTo"/>
        <c:spPr>
          <a:ln w="19050"/>
        </c:spPr>
        <c:txPr>
          <a:bodyPr/>
          <a:lstStyle/>
          <a:p>
            <a:pPr>
              <a:defRPr lang="es-CO" sz="8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4120192"/>
        <c:crosses val="autoZero"/>
        <c:auto val="1"/>
        <c:lblAlgn val="ctr"/>
        <c:lblOffset val="100"/>
      </c:catAx>
      <c:valAx>
        <c:axId val="94120192"/>
        <c:scaling>
          <c:orientation val="minMax"/>
          <c:max val="100"/>
        </c:scaling>
        <c:axPos val="l"/>
        <c:majorGridlines/>
        <c:numFmt formatCode="0" sourceLinked="1"/>
        <c:tickLblPos val="nextTo"/>
        <c:spPr>
          <a:ln w="19050" cmpd="sng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txPr>
          <a:bodyPr/>
          <a:lstStyle/>
          <a:p>
            <a:pPr>
              <a:defRPr lang="es-CO" sz="8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4118656"/>
        <c:crosses val="autoZero"/>
        <c:crossBetween val="between"/>
      </c:valAx>
    </c:plotArea>
    <c:legend>
      <c:legendPos val="b"/>
      <c:layout/>
      <c:txPr>
        <a:bodyPr/>
        <a:lstStyle/>
        <a:p>
          <a:pPr>
            <a:defRPr lang="es-CO" sz="1600" b="1">
              <a:latin typeface="Arial" pitchFamily="34" charset="0"/>
              <a:cs typeface="Arial" pitchFamily="34" charset="0"/>
            </a:defRPr>
          </a:pPr>
          <a:endParaRPr lang="es-CO"/>
        </a:p>
      </c:txPr>
    </c:legend>
    <c:plotVisOnly val="1"/>
    <c:dispBlanksAs val="gap"/>
  </c:chart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view3D>
      <c:rAngAx val="1"/>
    </c:view3D>
    <c:plotArea>
      <c:layout>
        <c:manualLayout>
          <c:layoutTarget val="inner"/>
          <c:xMode val="edge"/>
          <c:yMode val="edge"/>
          <c:x val="4.4483913354488792E-2"/>
          <c:y val="3.0134066912921902E-2"/>
          <c:w val="0.95551608664551169"/>
          <c:h val="0.83401750230169713"/>
        </c:manualLayout>
      </c:layout>
      <c:bar3DChart>
        <c:barDir val="col"/>
        <c:grouping val="clustered"/>
        <c:ser>
          <c:idx val="0"/>
          <c:order val="0"/>
          <c:tx>
            <c:strRef>
              <c:f>'ESCALA NACIONAL'!$C$69</c:f>
              <c:strCache>
                <c:ptCount val="1"/>
                <c:pt idx="0">
                  <c:v>BAJO (0-50)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'ESCALA NACIONAL'!$D$68:$K$68</c:f>
              <c:strCache>
                <c:ptCount val="8"/>
                <c:pt idx="0">
                  <c:v>MATEMÁTICAS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'ESCALA NACIONAL'!$D$69:$K$69</c:f>
              <c:numCache>
                <c:formatCode>0</c:formatCode>
                <c:ptCount val="8"/>
                <c:pt idx="0">
                  <c:v>93.939393939393938</c:v>
                </c:pt>
                <c:pt idx="1">
                  <c:v>90.909090909090907</c:v>
                </c:pt>
                <c:pt idx="2">
                  <c:v>96.969696969696969</c:v>
                </c:pt>
                <c:pt idx="3">
                  <c:v>93.939393939393938</c:v>
                </c:pt>
                <c:pt idx="4">
                  <c:v>81.818181818181827</c:v>
                </c:pt>
                <c:pt idx="5">
                  <c:v>92.424242424242422</c:v>
                </c:pt>
                <c:pt idx="6">
                  <c:v>95.454545454545453</c:v>
                </c:pt>
                <c:pt idx="7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'ESCALA NACIONAL'!$C$70</c:f>
              <c:strCache>
                <c:ptCount val="1"/>
                <c:pt idx="0">
                  <c:v>BÁSICO (51-70)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'ESCALA NACIONAL'!$D$68:$K$68</c:f>
              <c:strCache>
                <c:ptCount val="8"/>
                <c:pt idx="0">
                  <c:v>MATEMÁTICAS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'ESCALA NACIONAL'!$D$70:$K$70</c:f>
              <c:numCache>
                <c:formatCode>0</c:formatCode>
                <c:ptCount val="8"/>
                <c:pt idx="0">
                  <c:v>4.5454545454545459</c:v>
                </c:pt>
                <c:pt idx="1">
                  <c:v>7.5757575757575761</c:v>
                </c:pt>
                <c:pt idx="2">
                  <c:v>3.0303030303030303</c:v>
                </c:pt>
                <c:pt idx="3">
                  <c:v>4.5454545454545459</c:v>
                </c:pt>
                <c:pt idx="4">
                  <c:v>15.151515151515152</c:v>
                </c:pt>
                <c:pt idx="5">
                  <c:v>7.5757575757575761</c:v>
                </c:pt>
                <c:pt idx="6">
                  <c:v>4.5454545454545459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'ESCALA NACIONAL'!$C$71</c:f>
              <c:strCache>
                <c:ptCount val="1"/>
                <c:pt idx="0">
                  <c:v>ALTO (71-85)</c:v>
                </c:pt>
              </c:strCache>
            </c:strRef>
          </c:tx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'ESCALA NACIONAL'!$D$68:$K$68</c:f>
              <c:strCache>
                <c:ptCount val="8"/>
                <c:pt idx="0">
                  <c:v>MATEMÁTICAS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'ESCALA NACIONAL'!$D$71:$K$71</c:f>
              <c:numCache>
                <c:formatCode>0</c:formatCode>
                <c:ptCount val="8"/>
                <c:pt idx="0">
                  <c:v>1.5151515151515151</c:v>
                </c:pt>
                <c:pt idx="1">
                  <c:v>1.5151515151515151</c:v>
                </c:pt>
                <c:pt idx="2">
                  <c:v>0</c:v>
                </c:pt>
                <c:pt idx="3">
                  <c:v>1.5151515151515151</c:v>
                </c:pt>
                <c:pt idx="4">
                  <c:v>3.0303030303030303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'ESCALA NACIONAL'!$C$72</c:f>
              <c:strCache>
                <c:ptCount val="1"/>
                <c:pt idx="0">
                  <c:v>SUPERIOR (86-100)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'ESCALA NACIONAL'!$D$68:$K$68</c:f>
              <c:strCache>
                <c:ptCount val="8"/>
                <c:pt idx="0">
                  <c:v>MATEMÁTICAS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'ESCALA NACIONAL'!$D$72:$K$72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hape val="box"/>
        <c:axId val="94005504"/>
        <c:axId val="94015488"/>
        <c:axId val="0"/>
      </c:bar3DChart>
      <c:catAx>
        <c:axId val="94005504"/>
        <c:scaling>
          <c:orientation val="minMax"/>
        </c:scaling>
        <c:axPos val="b"/>
        <c:tickLblPos val="nextTo"/>
        <c:txPr>
          <a:bodyPr/>
          <a:lstStyle/>
          <a:p>
            <a:pPr>
              <a:defRPr lang="es-CO" sz="9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4015488"/>
        <c:crosses val="autoZero"/>
        <c:auto val="1"/>
        <c:lblAlgn val="ctr"/>
        <c:lblOffset val="100"/>
      </c:catAx>
      <c:valAx>
        <c:axId val="94015488"/>
        <c:scaling>
          <c:orientation val="minMax"/>
        </c:scaling>
        <c:axPos val="l"/>
        <c:majorGridlines/>
        <c:numFmt formatCode="0" sourceLinked="1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94005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4249303441059812E-2"/>
          <c:y val="0.91414948568854615"/>
          <c:w val="0.89406832924426027"/>
          <c:h val="8.5127968052761724E-2"/>
        </c:manualLayout>
      </c:layout>
      <c:txPr>
        <a:bodyPr/>
        <a:lstStyle/>
        <a:p>
          <a:pPr>
            <a:defRPr lang="es-CO" sz="1600" b="1">
              <a:latin typeface="Arial" pitchFamily="34" charset="0"/>
              <a:cs typeface="Arial" pitchFamily="34" charset="0"/>
            </a:defRPr>
          </a:pPr>
          <a:endParaRPr lang="es-CO"/>
        </a:p>
      </c:txPr>
    </c:legend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view3D>
      <c:rAngAx val="1"/>
    </c:view3D>
    <c:plotArea>
      <c:layout>
        <c:manualLayout>
          <c:layoutTarget val="inner"/>
          <c:xMode val="edge"/>
          <c:yMode val="edge"/>
          <c:x val="4.6692764403263393E-2"/>
          <c:y val="1.518766404199475E-2"/>
          <c:w val="0.95217662200685615"/>
          <c:h val="0.84598237720284952"/>
        </c:manualLayout>
      </c:layout>
      <c:bar3DChart>
        <c:barDir val="col"/>
        <c:grouping val="clustered"/>
        <c:ser>
          <c:idx val="0"/>
          <c:order val="0"/>
          <c:tx>
            <c:strRef>
              <c:f>'ESCALA NACIONAL'!$N$10</c:f>
              <c:strCache>
                <c:ptCount val="1"/>
                <c:pt idx="0">
                  <c:v>BAJO (0-50)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'ESCALA NACIONAL'!$O$9:$V$9</c:f>
              <c:strCache>
                <c:ptCount val="8"/>
                <c:pt idx="0">
                  <c:v>MATEMÁTICAS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'ESCALA NACIONAL'!$O$10:$V$10</c:f>
              <c:numCache>
                <c:formatCode>0</c:formatCode>
                <c:ptCount val="8"/>
                <c:pt idx="0">
                  <c:v>91.75257731958763</c:v>
                </c:pt>
                <c:pt idx="1">
                  <c:v>81.44329896907216</c:v>
                </c:pt>
                <c:pt idx="2">
                  <c:v>100</c:v>
                </c:pt>
                <c:pt idx="3">
                  <c:v>92.783505154639172</c:v>
                </c:pt>
                <c:pt idx="4">
                  <c:v>69.072164948453604</c:v>
                </c:pt>
                <c:pt idx="5">
                  <c:v>91.75257731958763</c:v>
                </c:pt>
                <c:pt idx="6">
                  <c:v>94.845360824742258</c:v>
                </c:pt>
                <c:pt idx="7">
                  <c:v>96.907216494845358</c:v>
                </c:pt>
              </c:numCache>
            </c:numRef>
          </c:val>
        </c:ser>
        <c:ser>
          <c:idx val="1"/>
          <c:order val="1"/>
          <c:tx>
            <c:strRef>
              <c:f>'ESCALA NACIONAL'!$N$11</c:f>
              <c:strCache>
                <c:ptCount val="1"/>
                <c:pt idx="0">
                  <c:v>BÁSICO (51-70)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'ESCALA NACIONAL'!$O$9:$V$9</c:f>
              <c:strCache>
                <c:ptCount val="8"/>
                <c:pt idx="0">
                  <c:v>MATEMÁTICAS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'ESCALA NACIONAL'!$O$11:$V$11</c:f>
              <c:numCache>
                <c:formatCode>0</c:formatCode>
                <c:ptCount val="8"/>
                <c:pt idx="0">
                  <c:v>8.2474226804123703</c:v>
                </c:pt>
                <c:pt idx="1">
                  <c:v>16.494845360824741</c:v>
                </c:pt>
                <c:pt idx="2">
                  <c:v>0</c:v>
                </c:pt>
                <c:pt idx="3">
                  <c:v>7.216494845360824</c:v>
                </c:pt>
                <c:pt idx="4">
                  <c:v>29.896907216494846</c:v>
                </c:pt>
                <c:pt idx="5">
                  <c:v>7.216494845360824</c:v>
                </c:pt>
                <c:pt idx="6">
                  <c:v>5.1546391752577314</c:v>
                </c:pt>
                <c:pt idx="7">
                  <c:v>3.0927835051546393</c:v>
                </c:pt>
              </c:numCache>
            </c:numRef>
          </c:val>
        </c:ser>
        <c:ser>
          <c:idx val="2"/>
          <c:order val="2"/>
          <c:tx>
            <c:strRef>
              <c:f>'ESCALA NACIONAL'!$N$12</c:f>
              <c:strCache>
                <c:ptCount val="1"/>
                <c:pt idx="0">
                  <c:v>ALTO (71-85)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'ESCALA NACIONAL'!$O$9:$V$9</c:f>
              <c:strCache>
                <c:ptCount val="8"/>
                <c:pt idx="0">
                  <c:v>MATEMÁTICAS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'ESCALA NACIONAL'!$O$12:$V$12</c:f>
              <c:numCache>
                <c:formatCode>0</c:formatCode>
                <c:ptCount val="8"/>
                <c:pt idx="0">
                  <c:v>0</c:v>
                </c:pt>
                <c:pt idx="1">
                  <c:v>2.0618556701030926</c:v>
                </c:pt>
                <c:pt idx="2">
                  <c:v>0</c:v>
                </c:pt>
                <c:pt idx="3">
                  <c:v>0</c:v>
                </c:pt>
                <c:pt idx="4">
                  <c:v>1.0309278350515463</c:v>
                </c:pt>
                <c:pt idx="5">
                  <c:v>1.0309278350515463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'ESCALA NACIONAL'!$N$13</c:f>
              <c:strCache>
                <c:ptCount val="1"/>
                <c:pt idx="0">
                  <c:v>SUPERIOR (86-100)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'ESCALA NACIONAL'!$O$9:$V$9</c:f>
              <c:strCache>
                <c:ptCount val="8"/>
                <c:pt idx="0">
                  <c:v>MATEMÁTICAS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'ESCALA NACIONAL'!$O$13:$V$13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hape val="box"/>
        <c:axId val="94178688"/>
        <c:axId val="94188672"/>
        <c:axId val="0"/>
      </c:bar3DChart>
      <c:catAx>
        <c:axId val="94178688"/>
        <c:scaling>
          <c:orientation val="minMax"/>
        </c:scaling>
        <c:axPos val="b"/>
        <c:tickLblPos val="nextTo"/>
        <c:txPr>
          <a:bodyPr/>
          <a:lstStyle/>
          <a:p>
            <a:pPr>
              <a:defRPr lang="es-CO" sz="9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4188672"/>
        <c:crosses val="autoZero"/>
        <c:auto val="1"/>
        <c:lblAlgn val="ctr"/>
        <c:lblOffset val="100"/>
      </c:catAx>
      <c:valAx>
        <c:axId val="94188672"/>
        <c:scaling>
          <c:orientation val="minMax"/>
        </c:scaling>
        <c:axPos val="l"/>
        <c:majorGridlines/>
        <c:numFmt formatCode="0" sourceLinked="1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94178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2643460876172284E-2"/>
          <c:y val="0.93308165888070005"/>
          <c:w val="0.81278371553948736"/>
          <c:h val="6.6561098137695965E-2"/>
        </c:manualLayout>
      </c:layout>
      <c:txPr>
        <a:bodyPr/>
        <a:lstStyle/>
        <a:p>
          <a:pPr>
            <a:defRPr lang="es-CO" sz="1600" b="1">
              <a:latin typeface="Arial" pitchFamily="34" charset="0"/>
              <a:cs typeface="Arial" pitchFamily="34" charset="0"/>
            </a:defRPr>
          </a:pPr>
          <a:endParaRPr lang="es-CO"/>
        </a:p>
      </c:txPr>
    </c:legend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view3D>
      <c:depthPercent val="100"/>
      <c:rAngAx val="1"/>
    </c:view3D>
    <c:plotArea>
      <c:layout>
        <c:manualLayout>
          <c:layoutTarget val="inner"/>
          <c:xMode val="edge"/>
          <c:yMode val="edge"/>
          <c:x val="5.8825704942222133E-2"/>
          <c:y val="2.7742688000993786E-2"/>
          <c:w val="0.93577048666006946"/>
          <c:h val="0.89164099634151628"/>
        </c:manualLayout>
      </c:layout>
      <c:bar3DChart>
        <c:barDir val="col"/>
        <c:grouping val="clustered"/>
        <c:ser>
          <c:idx val="1"/>
          <c:order val="0"/>
          <c:tx>
            <c:strRef>
              <c:f>'PROMEDIOS PUNTAJE'!$B$10</c:f>
              <c:strCache>
                <c:ptCount val="1"/>
                <c:pt idx="0">
                  <c:v>PROMEDIO DE PUNTAJE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sz="1200" b="1"/>
                </a:pPr>
                <a:endParaRPr lang="es-CO"/>
              </a:p>
            </c:txPr>
            <c:showVal val="1"/>
          </c:dLbls>
          <c:cat>
            <c:strRef>
              <c:f>'PROMEDIOS PUNTAJE'!$D$9:$K$9</c:f>
              <c:strCache>
                <c:ptCount val="8"/>
                <c:pt idx="0">
                  <c:v>MATEMÁTICA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'PROMEDIOS PUNTAJE'!$D$10:$K$10</c:f>
              <c:numCache>
                <c:formatCode>0</c:formatCode>
                <c:ptCount val="8"/>
                <c:pt idx="0">
                  <c:v>32.68900343642612</c:v>
                </c:pt>
                <c:pt idx="1">
                  <c:v>39.862542955326447</c:v>
                </c:pt>
                <c:pt idx="2">
                  <c:v>28.694158075601365</c:v>
                </c:pt>
                <c:pt idx="3">
                  <c:v>33.634020618556704</c:v>
                </c:pt>
                <c:pt idx="4">
                  <c:v>44.544673539518904</c:v>
                </c:pt>
                <c:pt idx="5">
                  <c:v>37.548682703321894</c:v>
                </c:pt>
                <c:pt idx="6">
                  <c:v>33.848797250859114</c:v>
                </c:pt>
                <c:pt idx="7">
                  <c:v>29.896907216494856</c:v>
                </c:pt>
              </c:numCache>
            </c:numRef>
          </c:val>
        </c:ser>
        <c:ser>
          <c:idx val="2"/>
          <c:order val="1"/>
          <c:tx>
            <c:strRef>
              <c:f>'PROMEDIOS PUNTAJE'!$B$11</c:f>
              <c:strCache>
                <c:ptCount val="1"/>
                <c:pt idx="0">
                  <c:v>PUNTAJE MÁS ALTO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sz="1200"/>
                </a:pPr>
                <a:endParaRPr lang="es-CO"/>
              </a:p>
            </c:txPr>
            <c:showVal val="1"/>
          </c:dLbls>
          <c:cat>
            <c:strRef>
              <c:f>'PROMEDIOS PUNTAJE'!$D$9:$K$9</c:f>
              <c:strCache>
                <c:ptCount val="8"/>
                <c:pt idx="0">
                  <c:v>MATEMÁTICA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'PROMEDIOS PUNTAJE'!$D$11:$K$11</c:f>
              <c:numCache>
                <c:formatCode>0</c:formatCode>
                <c:ptCount val="8"/>
                <c:pt idx="0">
                  <c:v>66.666666666666657</c:v>
                </c:pt>
                <c:pt idx="1">
                  <c:v>75</c:v>
                </c:pt>
                <c:pt idx="2">
                  <c:v>45.833333333333329</c:v>
                </c:pt>
                <c:pt idx="3">
                  <c:v>62.5</c:v>
                </c:pt>
                <c:pt idx="4">
                  <c:v>75</c:v>
                </c:pt>
                <c:pt idx="5">
                  <c:v>71.111111111111114</c:v>
                </c:pt>
                <c:pt idx="6">
                  <c:v>56.666666666666664</c:v>
                </c:pt>
                <c:pt idx="7">
                  <c:v>58.333333333333336</c:v>
                </c:pt>
              </c:numCache>
            </c:numRef>
          </c:val>
        </c:ser>
        <c:ser>
          <c:idx val="3"/>
          <c:order val="2"/>
          <c:tx>
            <c:strRef>
              <c:f>'PROMEDIOS PUNTAJE'!$B$12</c:f>
              <c:strCache>
                <c:ptCount val="1"/>
                <c:pt idx="0">
                  <c:v>PUNTAJE MÁS BAJO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sz="1200"/>
                </a:pPr>
                <a:endParaRPr lang="es-CO"/>
              </a:p>
            </c:txPr>
            <c:showVal val="1"/>
          </c:dLbls>
          <c:cat>
            <c:strRef>
              <c:f>'PROMEDIOS PUNTAJE'!$D$9:$K$9</c:f>
              <c:strCache>
                <c:ptCount val="8"/>
                <c:pt idx="0">
                  <c:v>MATEMÁTICA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'PROMEDIOS PUNTAJE'!$D$12:$K$12</c:f>
              <c:numCache>
                <c:formatCode>0</c:formatCode>
                <c:ptCount val="8"/>
                <c:pt idx="0">
                  <c:v>8.3333333333333321</c:v>
                </c:pt>
                <c:pt idx="1">
                  <c:v>8.3333333333333321</c:v>
                </c:pt>
                <c:pt idx="2">
                  <c:v>12.5</c:v>
                </c:pt>
                <c:pt idx="3">
                  <c:v>8.3333333333333321</c:v>
                </c:pt>
                <c:pt idx="4">
                  <c:v>12.5</c:v>
                </c:pt>
                <c:pt idx="5">
                  <c:v>20</c:v>
                </c:pt>
                <c:pt idx="6">
                  <c:v>10</c:v>
                </c:pt>
                <c:pt idx="7">
                  <c:v>4.1666666666666661</c:v>
                </c:pt>
              </c:numCache>
            </c:numRef>
          </c:val>
        </c:ser>
        <c:shape val="box"/>
        <c:axId val="89013248"/>
        <c:axId val="89047808"/>
        <c:axId val="0"/>
      </c:bar3DChart>
      <c:catAx>
        <c:axId val="89013248"/>
        <c:scaling>
          <c:orientation val="minMax"/>
        </c:scaling>
        <c:axPos val="b"/>
        <c:numFmt formatCode="General" sourceLinked="1"/>
        <c:tickLblPos val="nextTo"/>
        <c:spPr>
          <a:ln w="19050">
            <a:solidFill>
              <a:srgbClr val="4F81BD"/>
            </a:solidFill>
          </a:ln>
        </c:spPr>
        <c:txPr>
          <a:bodyPr/>
          <a:lstStyle/>
          <a:p>
            <a:pPr>
              <a:defRPr lang="es-CO" sz="1000"/>
            </a:pPr>
            <a:endParaRPr lang="es-CO"/>
          </a:p>
        </c:txPr>
        <c:crossAx val="89047808"/>
        <c:crosses val="autoZero"/>
        <c:auto val="1"/>
        <c:lblAlgn val="ctr"/>
        <c:lblOffset val="100"/>
      </c:catAx>
      <c:valAx>
        <c:axId val="89047808"/>
        <c:scaling>
          <c:orientation val="minMax"/>
          <c:max val="100"/>
        </c:scaling>
        <c:axPos val="l"/>
        <c:majorGridlines/>
        <c:numFmt formatCode="0" sourceLinked="1"/>
        <c:tickLblPos val="nextTo"/>
        <c:spPr>
          <a:ln w="19050">
            <a:solidFill>
              <a:schemeClr val="accent1"/>
            </a:solidFill>
          </a:ln>
        </c:spPr>
        <c:txPr>
          <a:bodyPr/>
          <a:lstStyle/>
          <a:p>
            <a:pPr>
              <a:defRPr lang="es-CO"/>
            </a:pPr>
            <a:endParaRPr lang="es-CO"/>
          </a:p>
        </c:txPr>
        <c:crossAx val="89013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005667599678317"/>
          <c:y val="0.94932150233953216"/>
          <c:w val="0.78043512102795409"/>
          <c:h val="4.85450580815735E-2"/>
        </c:manualLayout>
      </c:layout>
      <c:txPr>
        <a:bodyPr/>
        <a:lstStyle/>
        <a:p>
          <a:pPr>
            <a:defRPr lang="es-CO" sz="1400"/>
          </a:pPr>
          <a:endParaRPr lang="es-CO"/>
        </a:p>
      </c:txPr>
    </c:legend>
    <c:plotVisOnly val="1"/>
    <c:dispBlanksAs val="gap"/>
  </c:chart>
  <c:txPr>
    <a:bodyPr/>
    <a:lstStyle/>
    <a:p>
      <a:pPr>
        <a:defRPr sz="1100" b="1">
          <a:latin typeface="Arial" pitchFamily="34" charset="0"/>
          <a:cs typeface="Arial" pitchFamily="34" charset="0"/>
        </a:defRPr>
      </a:pPr>
      <a:endParaRPr lang="es-CO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view3D>
      <c:rAngAx val="1"/>
    </c:view3D>
    <c:plotArea>
      <c:layout>
        <c:manualLayout>
          <c:layoutTarget val="inner"/>
          <c:xMode val="edge"/>
          <c:yMode val="edge"/>
          <c:x val="4.2971591077221739E-2"/>
          <c:y val="2.8467999192408628E-2"/>
          <c:w val="0.95297210502626428"/>
          <c:h val="0.88828081739490883"/>
        </c:manualLayout>
      </c:layout>
      <c:bar3DChart>
        <c:barDir val="col"/>
        <c:grouping val="clustered"/>
        <c:ser>
          <c:idx val="0"/>
          <c:order val="0"/>
          <c:tx>
            <c:strRef>
              <c:f>'PROMEDIOS PUNTAJE'!$O$10</c:f>
              <c:strCache>
                <c:ptCount val="1"/>
                <c:pt idx="0">
                  <c:v>PROMEDIO DE PUNTAJE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'PROMEDIOS PUNTAJE'!$Q$9:$X$9</c:f>
              <c:strCache>
                <c:ptCount val="8"/>
                <c:pt idx="0">
                  <c:v>MATEMÁTICA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'PROMEDIOS PUNTAJE'!$Q$10:$X$10</c:f>
              <c:numCache>
                <c:formatCode>0</c:formatCode>
                <c:ptCount val="8"/>
                <c:pt idx="0">
                  <c:v>32.260101010101017</c:v>
                </c:pt>
                <c:pt idx="1">
                  <c:v>36.80555555555555</c:v>
                </c:pt>
                <c:pt idx="2">
                  <c:v>27.904040404040405</c:v>
                </c:pt>
                <c:pt idx="3">
                  <c:v>33.017676767676782</c:v>
                </c:pt>
                <c:pt idx="4">
                  <c:v>41.603535353535364</c:v>
                </c:pt>
                <c:pt idx="5">
                  <c:v>35.488215488215488</c:v>
                </c:pt>
                <c:pt idx="6">
                  <c:v>31.767676767676779</c:v>
                </c:pt>
                <c:pt idx="7">
                  <c:v>27.27272727272728</c:v>
                </c:pt>
              </c:numCache>
            </c:numRef>
          </c:val>
        </c:ser>
        <c:ser>
          <c:idx val="1"/>
          <c:order val="1"/>
          <c:tx>
            <c:strRef>
              <c:f>'PROMEDIOS PUNTAJE'!$O$11</c:f>
              <c:strCache>
                <c:ptCount val="1"/>
                <c:pt idx="0">
                  <c:v>PUNTAJE MÁS ALTO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'PROMEDIOS PUNTAJE'!$Q$9:$X$9</c:f>
              <c:strCache>
                <c:ptCount val="8"/>
                <c:pt idx="0">
                  <c:v>MATEMÁTICA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'PROMEDIOS PUNTAJE'!$Q$11:$X$11</c:f>
              <c:numCache>
                <c:formatCode>0</c:formatCode>
                <c:ptCount val="8"/>
                <c:pt idx="0">
                  <c:v>75</c:v>
                </c:pt>
                <c:pt idx="1">
                  <c:v>75</c:v>
                </c:pt>
                <c:pt idx="2">
                  <c:v>54.166666666666664</c:v>
                </c:pt>
                <c:pt idx="3">
                  <c:v>75</c:v>
                </c:pt>
                <c:pt idx="4">
                  <c:v>79.166666666666657</c:v>
                </c:pt>
                <c:pt idx="5">
                  <c:v>66.666666666666657</c:v>
                </c:pt>
                <c:pt idx="6">
                  <c:v>56.666666666666664</c:v>
                </c:pt>
                <c:pt idx="7">
                  <c:v>50</c:v>
                </c:pt>
              </c:numCache>
            </c:numRef>
          </c:val>
        </c:ser>
        <c:ser>
          <c:idx val="2"/>
          <c:order val="2"/>
          <c:tx>
            <c:strRef>
              <c:f>'PROMEDIOS PUNTAJE'!$O$12</c:f>
              <c:strCache>
                <c:ptCount val="1"/>
                <c:pt idx="0">
                  <c:v>PUNTAJE MÁS BAJO</c:v>
                </c:pt>
              </c:strCache>
            </c:strRef>
          </c:tx>
          <c:spPr>
            <a:solidFill>
              <a:srgbClr val="6A5288"/>
            </a:solidFill>
            <a:ln>
              <a:solidFill>
                <a:sysClr val="windowText" lastClr="000000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'PROMEDIOS PUNTAJE'!$Q$9:$X$9</c:f>
              <c:strCache>
                <c:ptCount val="8"/>
                <c:pt idx="0">
                  <c:v>MATEMÁTICA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'PROMEDIOS PUNTAJE'!$Q$12:$X$12</c:f>
              <c:numCache>
                <c:formatCode>0</c:formatCode>
                <c:ptCount val="8"/>
                <c:pt idx="0">
                  <c:v>12.5</c:v>
                </c:pt>
                <c:pt idx="1">
                  <c:v>12.5</c:v>
                </c:pt>
                <c:pt idx="2">
                  <c:v>16.666666666666664</c:v>
                </c:pt>
                <c:pt idx="3">
                  <c:v>8.3333333333333321</c:v>
                </c:pt>
                <c:pt idx="4">
                  <c:v>16.666666666666664</c:v>
                </c:pt>
                <c:pt idx="5">
                  <c:v>15.555555555555555</c:v>
                </c:pt>
                <c:pt idx="6">
                  <c:v>10</c:v>
                </c:pt>
                <c:pt idx="7">
                  <c:v>8.3333333333333321</c:v>
                </c:pt>
              </c:numCache>
            </c:numRef>
          </c:val>
        </c:ser>
        <c:shape val="box"/>
        <c:axId val="88947712"/>
        <c:axId val="88965888"/>
        <c:axId val="0"/>
      </c:bar3DChart>
      <c:catAx>
        <c:axId val="88947712"/>
        <c:scaling>
          <c:orientation val="minMax"/>
        </c:scaling>
        <c:axPos val="b"/>
        <c:tickLblPos val="nextTo"/>
        <c:txPr>
          <a:bodyPr/>
          <a:lstStyle/>
          <a:p>
            <a:pPr>
              <a:defRPr lang="es-CO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88965888"/>
        <c:crosses val="autoZero"/>
        <c:auto val="1"/>
        <c:lblAlgn val="ctr"/>
        <c:lblOffset val="100"/>
      </c:catAx>
      <c:valAx>
        <c:axId val="88965888"/>
        <c:scaling>
          <c:orientation val="minMax"/>
        </c:scaling>
        <c:axPos val="l"/>
        <c:majorGridlines/>
        <c:numFmt formatCode="0" sourceLinked="1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88947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1334801314196655E-2"/>
          <c:y val="0.94327074500302843"/>
          <c:w val="0.97594996583685034"/>
          <c:h val="5.4483949121744514E-2"/>
        </c:manualLayout>
      </c:layout>
      <c:txPr>
        <a:bodyPr/>
        <a:lstStyle/>
        <a:p>
          <a:pPr>
            <a:defRPr lang="es-CO" sz="1400" b="1">
              <a:latin typeface="Arial" pitchFamily="34" charset="0"/>
              <a:cs typeface="Arial" pitchFamily="34" charset="0"/>
            </a:defRPr>
          </a:pPr>
          <a:endParaRPr lang="es-CO"/>
        </a:p>
      </c:txPr>
    </c:legend>
    <c:plotVisOnly val="1"/>
    <c:dispBlanksAs val="gap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view3D>
      <c:rAngAx val="1"/>
    </c:view3D>
    <c:plotArea>
      <c:layout>
        <c:manualLayout>
          <c:layoutTarget val="inner"/>
          <c:xMode val="edge"/>
          <c:yMode val="edge"/>
          <c:x val="3.5311105417807652E-2"/>
          <c:y val="1.9058947406837203E-2"/>
          <c:w val="0.9544433086447095"/>
          <c:h val="0.90138616239473679"/>
        </c:manualLayout>
      </c:layout>
      <c:bar3DChart>
        <c:barDir val="col"/>
        <c:grouping val="clustered"/>
        <c:ser>
          <c:idx val="0"/>
          <c:order val="0"/>
          <c:tx>
            <c:strRef>
              <c:f>'PROMEDIOS X CURSO'!$B$10</c:f>
              <c:strCache>
                <c:ptCount val="1"/>
                <c:pt idx="0">
                  <c:v>JORNADA MAÑANA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cat>
            <c:strRef>
              <c:f>'PROMEDIOS X CURSO'!$C$9:$J$9</c:f>
              <c:strCache>
                <c:ptCount val="8"/>
                <c:pt idx="0">
                  <c:v>MATEMÁTICA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'PROMEDIOS X CURSO'!$C$10:$J$10</c:f>
              <c:numCache>
                <c:formatCode>0</c:formatCode>
                <c:ptCount val="8"/>
                <c:pt idx="0">
                  <c:v>32.260101010101017</c:v>
                </c:pt>
                <c:pt idx="1">
                  <c:v>36.80555555555555</c:v>
                </c:pt>
                <c:pt idx="2">
                  <c:v>27.904040404040405</c:v>
                </c:pt>
                <c:pt idx="3">
                  <c:v>33.017676767676782</c:v>
                </c:pt>
                <c:pt idx="4">
                  <c:v>41.603535353535364</c:v>
                </c:pt>
                <c:pt idx="5">
                  <c:v>35.488215488215488</c:v>
                </c:pt>
                <c:pt idx="6">
                  <c:v>31.767676767676779</c:v>
                </c:pt>
                <c:pt idx="7">
                  <c:v>27.27272727272728</c:v>
                </c:pt>
              </c:numCache>
            </c:numRef>
          </c:val>
        </c:ser>
        <c:ser>
          <c:idx val="1"/>
          <c:order val="1"/>
          <c:tx>
            <c:strRef>
              <c:f>'PROMEDIOS X CURSO'!$B$11</c:f>
              <c:strCache>
                <c:ptCount val="1"/>
                <c:pt idx="0">
                  <c:v>JORNADA TARDE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cat>
            <c:strRef>
              <c:f>'PROMEDIOS X CURSO'!$C$9:$J$9</c:f>
              <c:strCache>
                <c:ptCount val="8"/>
                <c:pt idx="0">
                  <c:v>MATEMÁTICA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'PROMEDIOS X CURSO'!$C$11:$J$11</c:f>
              <c:numCache>
                <c:formatCode>0</c:formatCode>
                <c:ptCount val="8"/>
                <c:pt idx="0">
                  <c:v>32.68900343642612</c:v>
                </c:pt>
                <c:pt idx="1">
                  <c:v>39.862542955326447</c:v>
                </c:pt>
                <c:pt idx="2">
                  <c:v>28.694158075601365</c:v>
                </c:pt>
                <c:pt idx="3">
                  <c:v>33.634020618556704</c:v>
                </c:pt>
                <c:pt idx="4">
                  <c:v>44.544673539518904</c:v>
                </c:pt>
                <c:pt idx="5">
                  <c:v>37.548682703321894</c:v>
                </c:pt>
                <c:pt idx="6">
                  <c:v>33.848797250859114</c:v>
                </c:pt>
                <c:pt idx="7">
                  <c:v>29.896907216494856</c:v>
                </c:pt>
              </c:numCache>
            </c:numRef>
          </c:val>
        </c:ser>
        <c:shape val="box"/>
        <c:axId val="91432448"/>
        <c:axId val="91433984"/>
        <c:axId val="0"/>
      </c:bar3DChart>
      <c:catAx>
        <c:axId val="91432448"/>
        <c:scaling>
          <c:orientation val="minMax"/>
        </c:scaling>
        <c:axPos val="b"/>
        <c:tickLblPos val="nextTo"/>
        <c:txPr>
          <a:bodyPr/>
          <a:lstStyle/>
          <a:p>
            <a:pPr>
              <a:defRPr sz="10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1433984"/>
        <c:crosses val="autoZero"/>
        <c:auto val="1"/>
        <c:lblAlgn val="ctr"/>
        <c:lblOffset val="100"/>
      </c:catAx>
      <c:valAx>
        <c:axId val="91433984"/>
        <c:scaling>
          <c:orientation val="minMax"/>
        </c:scaling>
        <c:axPos val="l"/>
        <c:majorGridlines/>
        <c:numFmt formatCode="0" sourceLinked="1"/>
        <c:tickLblPos val="nextTo"/>
        <c:crossAx val="9143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"/>
          <c:y val="0.95052177536870641"/>
          <c:w val="0.99808022665641871"/>
          <c:h val="4.0798020796620593E-2"/>
        </c:manualLayout>
      </c:layout>
      <c:txPr>
        <a:bodyPr/>
        <a:lstStyle/>
        <a:p>
          <a:pPr>
            <a:defRPr sz="1200" b="1">
              <a:latin typeface="Arial" pitchFamily="34" charset="0"/>
              <a:cs typeface="Arial" pitchFamily="34" charset="0"/>
            </a:defRPr>
          </a:pPr>
          <a:endParaRPr lang="es-CO"/>
        </a:p>
      </c:txPr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view3D>
      <c:rAngAx val="1"/>
    </c:view3D>
    <c:plotArea>
      <c:layout>
        <c:manualLayout>
          <c:layoutTarget val="inner"/>
          <c:xMode val="edge"/>
          <c:yMode val="edge"/>
          <c:x val="3.4496944409914652E-2"/>
          <c:y val="1.7048014871461604E-2"/>
          <c:w val="0.96550305559008565"/>
          <c:h val="0.93413364656208953"/>
        </c:manualLayout>
      </c:layout>
      <c:bar3DChart>
        <c:barDir val="col"/>
        <c:grouping val="clustered"/>
        <c:ser>
          <c:idx val="0"/>
          <c:order val="0"/>
          <c:tx>
            <c:strRef>
              <c:f>'PROMEDIOS X CURSO'!$B$75</c:f>
              <c:strCache>
                <c:ptCount val="1"/>
                <c:pt idx="0">
                  <c:v>JORNADA MAÑANA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cat>
            <c:strRef>
              <c:f>'PROMEDIOS X CURSO'!$C$74:$J$74</c:f>
              <c:strCache>
                <c:ptCount val="8"/>
                <c:pt idx="0">
                  <c:v>MATEMÁTICA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'PROMEDIOS X CURSO'!$C$75:$J$75</c:f>
              <c:numCache>
                <c:formatCode>0</c:formatCode>
                <c:ptCount val="8"/>
                <c:pt idx="0">
                  <c:v>7.7424242424242422</c:v>
                </c:pt>
                <c:pt idx="1">
                  <c:v>8.8333333333333339</c:v>
                </c:pt>
                <c:pt idx="2">
                  <c:v>6.6969696969696972</c:v>
                </c:pt>
                <c:pt idx="3">
                  <c:v>7.9242424242424239</c:v>
                </c:pt>
                <c:pt idx="4">
                  <c:v>9.9848484848484844</c:v>
                </c:pt>
                <c:pt idx="5">
                  <c:v>15.969696969696969</c:v>
                </c:pt>
                <c:pt idx="6">
                  <c:v>9.5303030303030312</c:v>
                </c:pt>
                <c:pt idx="7">
                  <c:v>6.5454545454545459</c:v>
                </c:pt>
              </c:numCache>
            </c:numRef>
          </c:val>
        </c:ser>
        <c:ser>
          <c:idx val="1"/>
          <c:order val="1"/>
          <c:tx>
            <c:strRef>
              <c:f>'PROMEDIOS X CURSO'!$B$76</c:f>
              <c:strCache>
                <c:ptCount val="1"/>
                <c:pt idx="0">
                  <c:v>JORNADA TARDE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cat>
            <c:strRef>
              <c:f>'PROMEDIOS X CURSO'!$C$74:$J$74</c:f>
              <c:strCache>
                <c:ptCount val="8"/>
                <c:pt idx="0">
                  <c:v>MATEMÁTICA</c:v>
                </c:pt>
                <c:pt idx="1">
                  <c:v>QUIMICA</c:v>
                </c:pt>
                <c:pt idx="2">
                  <c:v>FÍSICA</c:v>
                </c:pt>
                <c:pt idx="3">
                  <c:v>BIOLOGÍA</c:v>
                </c:pt>
                <c:pt idx="4">
                  <c:v>LENGUAJE</c:v>
                </c:pt>
                <c:pt idx="5">
                  <c:v>INGLES</c:v>
                </c:pt>
                <c:pt idx="6">
                  <c:v>SOCIALES</c:v>
                </c:pt>
                <c:pt idx="7">
                  <c:v>FILOSOFÍA</c:v>
                </c:pt>
              </c:strCache>
            </c:strRef>
          </c:cat>
          <c:val>
            <c:numRef>
              <c:f>'PROMEDIOS X CURSO'!$C$76:$J$76</c:f>
              <c:numCache>
                <c:formatCode>0</c:formatCode>
                <c:ptCount val="8"/>
                <c:pt idx="0">
                  <c:v>7.8453608247422677</c:v>
                </c:pt>
                <c:pt idx="1">
                  <c:v>9.5670103092783503</c:v>
                </c:pt>
                <c:pt idx="2">
                  <c:v>6.8865979381443303</c:v>
                </c:pt>
                <c:pt idx="3">
                  <c:v>8.072164948453608</c:v>
                </c:pt>
                <c:pt idx="4">
                  <c:v>10.690721649484535</c:v>
                </c:pt>
                <c:pt idx="5">
                  <c:v>16.896907216494846</c:v>
                </c:pt>
                <c:pt idx="6">
                  <c:v>10.154639175257731</c:v>
                </c:pt>
                <c:pt idx="7">
                  <c:v>7.1752577319587632</c:v>
                </c:pt>
              </c:numCache>
            </c:numRef>
          </c:val>
        </c:ser>
        <c:shape val="box"/>
        <c:axId val="91463040"/>
        <c:axId val="91473024"/>
        <c:axId val="0"/>
      </c:bar3DChart>
      <c:catAx>
        <c:axId val="91463040"/>
        <c:scaling>
          <c:orientation val="minMax"/>
        </c:scaling>
        <c:axPos val="b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1473024"/>
        <c:crosses val="autoZero"/>
        <c:auto val="1"/>
        <c:lblAlgn val="ctr"/>
        <c:lblOffset val="100"/>
      </c:catAx>
      <c:valAx>
        <c:axId val="91473024"/>
        <c:scaling>
          <c:orientation val="minMax"/>
        </c:scaling>
        <c:axPos val="l"/>
        <c:majorGridlines/>
        <c:numFmt formatCode="0" sourceLinked="1"/>
        <c:tickLblPos val="nextTo"/>
        <c:crossAx val="91463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0290042610352049E-2"/>
          <c:y val="0.97549836020977254"/>
          <c:w val="0.98039215275246228"/>
          <c:h val="2.4051143319177244E-2"/>
        </c:manualLayout>
      </c:layout>
      <c:txPr>
        <a:bodyPr/>
        <a:lstStyle/>
        <a:p>
          <a:pPr>
            <a:defRPr sz="1400" b="1">
              <a:latin typeface="Arial" pitchFamily="34" charset="0"/>
              <a:cs typeface="Arial" pitchFamily="34" charset="0"/>
            </a:defRPr>
          </a:pPr>
          <a:endParaRPr lang="es-CO"/>
        </a:p>
      </c:txPr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style val="26"/>
  <c:chart>
    <c:autoTitleDeleted val="1"/>
    <c:plotArea>
      <c:layout/>
      <c:scatterChart>
        <c:scatterStyle val="lineMarker"/>
        <c:ser>
          <c:idx val="0"/>
          <c:order val="0"/>
          <c:tx>
            <c:strRef>
              <c:f>'PROMEDIOS X CURSO'!$P$9</c:f>
              <c:strCache>
                <c:ptCount val="1"/>
                <c:pt idx="0">
                  <c:v>MATEMÁTICA</c:v>
                </c:pt>
              </c:strCache>
            </c:strRef>
          </c:tx>
          <c:marker>
            <c:symbol val="none"/>
          </c:marker>
          <c:xVal>
            <c:strRef>
              <c:f>'PROMEDIOS X CURSO'!$O$10:$O$11</c:f>
              <c:strCache>
                <c:ptCount val="2"/>
                <c:pt idx="0">
                  <c:v>MAÑANA</c:v>
                </c:pt>
                <c:pt idx="1">
                  <c:v>TARDE</c:v>
                </c:pt>
              </c:strCache>
            </c:strRef>
          </c:xVal>
          <c:yVal>
            <c:numRef>
              <c:f>'PROMEDIOS X CURSO'!$P$10:$P$11</c:f>
              <c:numCache>
                <c:formatCode>0</c:formatCode>
                <c:ptCount val="2"/>
                <c:pt idx="0">
                  <c:v>32.260101010101017</c:v>
                </c:pt>
                <c:pt idx="1">
                  <c:v>32.68900343642612</c:v>
                </c:pt>
              </c:numCache>
            </c:numRef>
          </c:yVal>
        </c:ser>
        <c:ser>
          <c:idx val="1"/>
          <c:order val="1"/>
          <c:tx>
            <c:strRef>
              <c:f>'PROMEDIOS X CURSO'!$Q$9</c:f>
              <c:strCache>
                <c:ptCount val="1"/>
                <c:pt idx="0">
                  <c:v>QUIMICA</c:v>
                </c:pt>
              </c:strCache>
            </c:strRef>
          </c:tx>
          <c:marker>
            <c:symbol val="none"/>
          </c:marker>
          <c:xVal>
            <c:strRef>
              <c:f>'PROMEDIOS X CURSO'!$O$10:$O$11</c:f>
              <c:strCache>
                <c:ptCount val="2"/>
                <c:pt idx="0">
                  <c:v>MAÑANA</c:v>
                </c:pt>
                <c:pt idx="1">
                  <c:v>TARDE</c:v>
                </c:pt>
              </c:strCache>
            </c:strRef>
          </c:xVal>
          <c:yVal>
            <c:numRef>
              <c:f>'PROMEDIOS X CURSO'!$Q$10:$Q$11</c:f>
              <c:numCache>
                <c:formatCode>0</c:formatCode>
                <c:ptCount val="2"/>
                <c:pt idx="0">
                  <c:v>36.80555555555555</c:v>
                </c:pt>
                <c:pt idx="1">
                  <c:v>39.862542955326447</c:v>
                </c:pt>
              </c:numCache>
            </c:numRef>
          </c:yVal>
        </c:ser>
        <c:ser>
          <c:idx val="2"/>
          <c:order val="2"/>
          <c:tx>
            <c:strRef>
              <c:f>'PROMEDIOS X CURSO'!$R$9</c:f>
              <c:strCache>
                <c:ptCount val="1"/>
                <c:pt idx="0">
                  <c:v>FÍSICA</c:v>
                </c:pt>
              </c:strCache>
            </c:strRef>
          </c:tx>
          <c:marker>
            <c:symbol val="none"/>
          </c:marker>
          <c:xVal>
            <c:strRef>
              <c:f>'PROMEDIOS X CURSO'!$O$10:$O$11</c:f>
              <c:strCache>
                <c:ptCount val="2"/>
                <c:pt idx="0">
                  <c:v>MAÑANA</c:v>
                </c:pt>
                <c:pt idx="1">
                  <c:v>TARDE</c:v>
                </c:pt>
              </c:strCache>
            </c:strRef>
          </c:xVal>
          <c:yVal>
            <c:numRef>
              <c:f>'PROMEDIOS X CURSO'!$R$10:$R$11</c:f>
              <c:numCache>
                <c:formatCode>0</c:formatCode>
                <c:ptCount val="2"/>
                <c:pt idx="0">
                  <c:v>27.904040404040405</c:v>
                </c:pt>
                <c:pt idx="1">
                  <c:v>28.694158075601365</c:v>
                </c:pt>
              </c:numCache>
            </c:numRef>
          </c:yVal>
        </c:ser>
        <c:ser>
          <c:idx val="3"/>
          <c:order val="3"/>
          <c:tx>
            <c:strRef>
              <c:f>'PROMEDIOS X CURSO'!$S$9</c:f>
              <c:strCache>
                <c:ptCount val="1"/>
                <c:pt idx="0">
                  <c:v>BIOLOGÍA</c:v>
                </c:pt>
              </c:strCache>
            </c:strRef>
          </c:tx>
          <c:marker>
            <c:symbol val="none"/>
          </c:marker>
          <c:xVal>
            <c:strRef>
              <c:f>'PROMEDIOS X CURSO'!$O$10:$O$11</c:f>
              <c:strCache>
                <c:ptCount val="2"/>
                <c:pt idx="0">
                  <c:v>MAÑANA</c:v>
                </c:pt>
                <c:pt idx="1">
                  <c:v>TARDE</c:v>
                </c:pt>
              </c:strCache>
            </c:strRef>
          </c:xVal>
          <c:yVal>
            <c:numRef>
              <c:f>'PROMEDIOS X CURSO'!$S$10:$S$11</c:f>
              <c:numCache>
                <c:formatCode>0</c:formatCode>
                <c:ptCount val="2"/>
                <c:pt idx="0">
                  <c:v>33.017676767676782</c:v>
                </c:pt>
                <c:pt idx="1">
                  <c:v>33.634020618556704</c:v>
                </c:pt>
              </c:numCache>
            </c:numRef>
          </c:yVal>
        </c:ser>
        <c:ser>
          <c:idx val="4"/>
          <c:order val="4"/>
          <c:tx>
            <c:strRef>
              <c:f>'PROMEDIOS X CURSO'!$T$9</c:f>
              <c:strCache>
                <c:ptCount val="1"/>
                <c:pt idx="0">
                  <c:v>LENGUAJE</c:v>
                </c:pt>
              </c:strCache>
            </c:strRef>
          </c:tx>
          <c:marker>
            <c:symbol val="none"/>
          </c:marker>
          <c:xVal>
            <c:strRef>
              <c:f>'PROMEDIOS X CURSO'!$O$10:$O$11</c:f>
              <c:strCache>
                <c:ptCount val="2"/>
                <c:pt idx="0">
                  <c:v>MAÑANA</c:v>
                </c:pt>
                <c:pt idx="1">
                  <c:v>TARDE</c:v>
                </c:pt>
              </c:strCache>
            </c:strRef>
          </c:xVal>
          <c:yVal>
            <c:numRef>
              <c:f>'PROMEDIOS X CURSO'!$T$10:$T$11</c:f>
              <c:numCache>
                <c:formatCode>0</c:formatCode>
                <c:ptCount val="2"/>
                <c:pt idx="0">
                  <c:v>41.603535353535364</c:v>
                </c:pt>
                <c:pt idx="1">
                  <c:v>44.544673539518904</c:v>
                </c:pt>
              </c:numCache>
            </c:numRef>
          </c:yVal>
        </c:ser>
        <c:ser>
          <c:idx val="5"/>
          <c:order val="5"/>
          <c:tx>
            <c:strRef>
              <c:f>'PROMEDIOS X CURSO'!$U$9</c:f>
              <c:strCache>
                <c:ptCount val="1"/>
                <c:pt idx="0">
                  <c:v>INGLES</c:v>
                </c:pt>
              </c:strCache>
            </c:strRef>
          </c:tx>
          <c:marker>
            <c:symbol val="none"/>
          </c:marker>
          <c:xVal>
            <c:strRef>
              <c:f>'PROMEDIOS X CURSO'!$O$10:$O$11</c:f>
              <c:strCache>
                <c:ptCount val="2"/>
                <c:pt idx="0">
                  <c:v>MAÑANA</c:v>
                </c:pt>
                <c:pt idx="1">
                  <c:v>TARDE</c:v>
                </c:pt>
              </c:strCache>
            </c:strRef>
          </c:xVal>
          <c:yVal>
            <c:numRef>
              <c:f>'PROMEDIOS X CURSO'!$U$10:$U$11</c:f>
              <c:numCache>
                <c:formatCode>0</c:formatCode>
                <c:ptCount val="2"/>
                <c:pt idx="0">
                  <c:v>35.488215488215488</c:v>
                </c:pt>
                <c:pt idx="1">
                  <c:v>37.548682703321894</c:v>
                </c:pt>
              </c:numCache>
            </c:numRef>
          </c:yVal>
        </c:ser>
        <c:ser>
          <c:idx val="6"/>
          <c:order val="6"/>
          <c:tx>
            <c:strRef>
              <c:f>'PROMEDIOS X CURSO'!$V$9</c:f>
              <c:strCache>
                <c:ptCount val="1"/>
                <c:pt idx="0">
                  <c:v>SOCIALES</c:v>
                </c:pt>
              </c:strCache>
            </c:strRef>
          </c:tx>
          <c:marker>
            <c:symbol val="none"/>
          </c:marker>
          <c:xVal>
            <c:strRef>
              <c:f>'PROMEDIOS X CURSO'!$O$10:$O$11</c:f>
              <c:strCache>
                <c:ptCount val="2"/>
                <c:pt idx="0">
                  <c:v>MAÑANA</c:v>
                </c:pt>
                <c:pt idx="1">
                  <c:v>TARDE</c:v>
                </c:pt>
              </c:strCache>
            </c:strRef>
          </c:xVal>
          <c:yVal>
            <c:numRef>
              <c:f>'PROMEDIOS X CURSO'!$V$10:$V$11</c:f>
              <c:numCache>
                <c:formatCode>0</c:formatCode>
                <c:ptCount val="2"/>
                <c:pt idx="0">
                  <c:v>31.767676767676779</c:v>
                </c:pt>
                <c:pt idx="1">
                  <c:v>33.848797250859114</c:v>
                </c:pt>
              </c:numCache>
            </c:numRef>
          </c:yVal>
        </c:ser>
        <c:ser>
          <c:idx val="7"/>
          <c:order val="7"/>
          <c:tx>
            <c:strRef>
              <c:f>'PROMEDIOS X CURSO'!$W$9</c:f>
              <c:strCache>
                <c:ptCount val="1"/>
                <c:pt idx="0">
                  <c:v>FILOSOFÍA</c:v>
                </c:pt>
              </c:strCache>
            </c:strRef>
          </c:tx>
          <c:marker>
            <c:symbol val="none"/>
          </c:marker>
          <c:xVal>
            <c:strRef>
              <c:f>'PROMEDIOS X CURSO'!$O$10:$O$11</c:f>
              <c:strCache>
                <c:ptCount val="2"/>
                <c:pt idx="0">
                  <c:v>MAÑANA</c:v>
                </c:pt>
                <c:pt idx="1">
                  <c:v>TARDE</c:v>
                </c:pt>
              </c:strCache>
            </c:strRef>
          </c:xVal>
          <c:yVal>
            <c:numRef>
              <c:f>'PROMEDIOS X CURSO'!$W$10:$W$11</c:f>
              <c:numCache>
                <c:formatCode>0</c:formatCode>
                <c:ptCount val="2"/>
                <c:pt idx="0">
                  <c:v>27.27272727272728</c:v>
                </c:pt>
                <c:pt idx="1">
                  <c:v>29.896907216494856</c:v>
                </c:pt>
              </c:numCache>
            </c:numRef>
          </c:yVal>
        </c:ser>
        <c:axId val="91488256"/>
        <c:axId val="91489792"/>
      </c:scatterChart>
      <c:valAx>
        <c:axId val="91488256"/>
        <c:scaling>
          <c:orientation val="minMax"/>
        </c:scaling>
        <c:axPos val="b"/>
        <c:majorTickMark val="none"/>
        <c:tickLblPos val="nextTo"/>
        <c:crossAx val="91489792"/>
        <c:crosses val="autoZero"/>
        <c:crossBetween val="midCat"/>
      </c:valAx>
      <c:valAx>
        <c:axId val="91489792"/>
        <c:scaling>
          <c:orientation val="minMax"/>
        </c:scaling>
        <c:axPos val="l"/>
        <c:majorGridlines/>
        <c:numFmt formatCode="0" sourceLinked="1"/>
        <c:majorTickMark val="none"/>
        <c:tickLblPos val="nextTo"/>
        <c:crossAx val="9148825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view3D>
      <c:rotY val="40"/>
      <c:rAngAx val="1"/>
    </c:view3D>
    <c:floor>
      <c:spPr>
        <a:solidFill>
          <a:schemeClr val="bg1">
            <a:lumMod val="85000"/>
          </a:schemeClr>
        </a:solidFill>
        <a:ln w="12700">
          <a:solidFill>
            <a:schemeClr val="tx1"/>
          </a:solidFill>
        </a:ln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plotArea>
      <c:layout/>
      <c:bar3DChart>
        <c:barDir val="col"/>
        <c:grouping val="clustered"/>
        <c:ser>
          <c:idx val="0"/>
          <c:order val="0"/>
          <c:tx>
            <c:strRef>
              <c:f>PROMEDIOS!$C$10</c:f>
              <c:strCache>
                <c:ptCount val="1"/>
                <c:pt idx="0">
                  <c:v>EL JAZMIN I.E.D   2012  J M </c:v>
                </c:pt>
              </c:strCache>
            </c:strRef>
          </c:tx>
          <c:spPr>
            <a:ln>
              <a:solidFill>
                <a:prstClr val="black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ES" sz="1200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PROMEDIOS!$E$7:$M$7</c:f>
              <c:strCache>
                <c:ptCount val="9"/>
                <c:pt idx="0">
                  <c:v>BIOLOGÍA</c:v>
                </c:pt>
                <c:pt idx="1">
                  <c:v>SOCIALES</c:v>
                </c:pt>
                <c:pt idx="2">
                  <c:v>FILOSOFÍA</c:v>
                </c:pt>
                <c:pt idx="3">
                  <c:v>FÍSICA</c:v>
                </c:pt>
                <c:pt idx="4">
                  <c:v>LENGUAJE</c:v>
                </c:pt>
                <c:pt idx="5">
                  <c:v>MATEMÁTICA</c:v>
                </c:pt>
                <c:pt idx="6">
                  <c:v>QUÍMICA</c:v>
                </c:pt>
                <c:pt idx="7">
                  <c:v>INGLES</c:v>
                </c:pt>
                <c:pt idx="8">
                  <c:v>PROMED COLEGIO</c:v>
                </c:pt>
              </c:strCache>
            </c:strRef>
          </c:cat>
          <c:val>
            <c:numRef>
              <c:f>PROMEDIOS!$E$10:$M$10</c:f>
              <c:numCache>
                <c:formatCode>0</c:formatCode>
                <c:ptCount val="9"/>
                <c:pt idx="0">
                  <c:v>48.54</c:v>
                </c:pt>
                <c:pt idx="1">
                  <c:v>48.5</c:v>
                </c:pt>
                <c:pt idx="2">
                  <c:v>43.66</c:v>
                </c:pt>
                <c:pt idx="3">
                  <c:v>47.21</c:v>
                </c:pt>
                <c:pt idx="4">
                  <c:v>50.03</c:v>
                </c:pt>
                <c:pt idx="5">
                  <c:v>49.94</c:v>
                </c:pt>
                <c:pt idx="6">
                  <c:v>49.09</c:v>
                </c:pt>
                <c:pt idx="7">
                  <c:v>47.51</c:v>
                </c:pt>
                <c:pt idx="8">
                  <c:v>48.06</c:v>
                </c:pt>
              </c:numCache>
            </c:numRef>
          </c:val>
        </c:ser>
        <c:ser>
          <c:idx val="1"/>
          <c:order val="1"/>
          <c:tx>
            <c:strRef>
              <c:f>PROMEDIOS!$C$11</c:f>
              <c:strCache>
                <c:ptCount val="1"/>
                <c:pt idx="0">
                  <c:v>EL JAZMIN I.E.D   2012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PROMEDIOS!$E$7:$M$7</c:f>
              <c:strCache>
                <c:ptCount val="9"/>
                <c:pt idx="0">
                  <c:v>BIOLOGÍA</c:v>
                </c:pt>
                <c:pt idx="1">
                  <c:v>SOCIALES</c:v>
                </c:pt>
                <c:pt idx="2">
                  <c:v>FILOSOFÍA</c:v>
                </c:pt>
                <c:pt idx="3">
                  <c:v>FÍSICA</c:v>
                </c:pt>
                <c:pt idx="4">
                  <c:v>LENGUAJE</c:v>
                </c:pt>
                <c:pt idx="5">
                  <c:v>MATEMÁTICA</c:v>
                </c:pt>
                <c:pt idx="6">
                  <c:v>QUÍMICA</c:v>
                </c:pt>
                <c:pt idx="7">
                  <c:v>INGLES</c:v>
                </c:pt>
                <c:pt idx="8">
                  <c:v>PROMED COLEGIO</c:v>
                </c:pt>
              </c:strCache>
            </c:strRef>
          </c:cat>
          <c:val>
            <c:numRef>
              <c:f>PROMEDIOS!$E$11:$M$11</c:f>
              <c:numCache>
                <c:formatCode>0</c:formatCode>
                <c:ptCount val="9"/>
                <c:pt idx="0">
                  <c:v>45.06</c:v>
                </c:pt>
                <c:pt idx="1">
                  <c:v>44.92</c:v>
                </c:pt>
                <c:pt idx="2">
                  <c:v>41.13</c:v>
                </c:pt>
                <c:pt idx="3">
                  <c:v>42.68</c:v>
                </c:pt>
                <c:pt idx="4">
                  <c:v>47.69</c:v>
                </c:pt>
                <c:pt idx="5">
                  <c:v>45.08</c:v>
                </c:pt>
                <c:pt idx="6">
                  <c:v>44.55</c:v>
                </c:pt>
                <c:pt idx="7">
                  <c:v>44.06</c:v>
                </c:pt>
                <c:pt idx="8">
                  <c:v>44.396250000000002</c:v>
                </c:pt>
              </c:numCache>
            </c:numRef>
          </c:val>
        </c:ser>
        <c:ser>
          <c:idx val="2"/>
          <c:order val="2"/>
          <c:tx>
            <c:strRef>
              <c:f>PROMEDIOS!$C$12</c:f>
              <c:strCache>
                <c:ptCount val="1"/>
                <c:pt idx="0">
                  <c:v>EL JAZMIN I.E.D  SIM  2013  J M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PROMEDIOS!$E$7:$M$7</c:f>
              <c:strCache>
                <c:ptCount val="9"/>
                <c:pt idx="0">
                  <c:v>BIOLOGÍA</c:v>
                </c:pt>
                <c:pt idx="1">
                  <c:v>SOCIALES</c:v>
                </c:pt>
                <c:pt idx="2">
                  <c:v>FILOSOFÍA</c:v>
                </c:pt>
                <c:pt idx="3">
                  <c:v>FÍSICA</c:v>
                </c:pt>
                <c:pt idx="4">
                  <c:v>LENGUAJE</c:v>
                </c:pt>
                <c:pt idx="5">
                  <c:v>MATEMÁTICA</c:v>
                </c:pt>
                <c:pt idx="6">
                  <c:v>QUÍMICA</c:v>
                </c:pt>
                <c:pt idx="7">
                  <c:v>INGLES</c:v>
                </c:pt>
                <c:pt idx="8">
                  <c:v>PROMED COLEGIO</c:v>
                </c:pt>
              </c:strCache>
            </c:strRef>
          </c:cat>
          <c:val>
            <c:numRef>
              <c:f>PROMEDIOS!$E$12:$M$12</c:f>
              <c:numCache>
                <c:formatCode>0</c:formatCode>
                <c:ptCount val="9"/>
                <c:pt idx="0">
                  <c:v>33.017676767676782</c:v>
                </c:pt>
                <c:pt idx="1">
                  <c:v>31.767676767676779</c:v>
                </c:pt>
                <c:pt idx="2">
                  <c:v>27.27272727272728</c:v>
                </c:pt>
                <c:pt idx="3">
                  <c:v>27.904040404040405</c:v>
                </c:pt>
                <c:pt idx="4">
                  <c:v>41.603535353535364</c:v>
                </c:pt>
                <c:pt idx="5">
                  <c:v>32.260101010101017</c:v>
                </c:pt>
                <c:pt idx="6">
                  <c:v>36.80555555555555</c:v>
                </c:pt>
                <c:pt idx="7">
                  <c:v>35.488215488215488</c:v>
                </c:pt>
                <c:pt idx="8">
                  <c:v>33.26494107744108</c:v>
                </c:pt>
              </c:numCache>
            </c:numRef>
          </c:val>
        </c:ser>
        <c:ser>
          <c:idx val="3"/>
          <c:order val="3"/>
          <c:tx>
            <c:strRef>
              <c:f>PROMEDIOS!$C$13</c:f>
              <c:strCache>
                <c:ptCount val="1"/>
                <c:pt idx="0">
                  <c:v>EL JAZMIN I.E.D  SIM   2013 J T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PROMEDIOS!$E$7:$M$7</c:f>
              <c:strCache>
                <c:ptCount val="9"/>
                <c:pt idx="0">
                  <c:v>BIOLOGÍA</c:v>
                </c:pt>
                <c:pt idx="1">
                  <c:v>SOCIALES</c:v>
                </c:pt>
                <c:pt idx="2">
                  <c:v>FILOSOFÍA</c:v>
                </c:pt>
                <c:pt idx="3">
                  <c:v>FÍSICA</c:v>
                </c:pt>
                <c:pt idx="4">
                  <c:v>LENGUAJE</c:v>
                </c:pt>
                <c:pt idx="5">
                  <c:v>MATEMÁTICA</c:v>
                </c:pt>
                <c:pt idx="6">
                  <c:v>QUÍMICA</c:v>
                </c:pt>
                <c:pt idx="7">
                  <c:v>INGLES</c:v>
                </c:pt>
                <c:pt idx="8">
                  <c:v>PROMED COLEGIO</c:v>
                </c:pt>
              </c:strCache>
            </c:strRef>
          </c:cat>
          <c:val>
            <c:numRef>
              <c:f>PROMEDIOS!$E$13:$M$13</c:f>
              <c:numCache>
                <c:formatCode>0</c:formatCode>
                <c:ptCount val="9"/>
                <c:pt idx="0">
                  <c:v>33.634020618556704</c:v>
                </c:pt>
                <c:pt idx="1">
                  <c:v>33.848797250859114</c:v>
                </c:pt>
                <c:pt idx="2">
                  <c:v>29.896907216494856</c:v>
                </c:pt>
                <c:pt idx="3">
                  <c:v>28.694158075601365</c:v>
                </c:pt>
                <c:pt idx="4">
                  <c:v>44.544673539518904</c:v>
                </c:pt>
                <c:pt idx="5">
                  <c:v>32.68900343642612</c:v>
                </c:pt>
                <c:pt idx="6">
                  <c:v>39.862542955326447</c:v>
                </c:pt>
                <c:pt idx="7">
                  <c:v>37.548682703321894</c:v>
                </c:pt>
                <c:pt idx="8">
                  <c:v>35.089848224513176</c:v>
                </c:pt>
              </c:numCache>
            </c:numRef>
          </c:val>
        </c:ser>
        <c:shape val="box"/>
        <c:axId val="91760896"/>
        <c:axId val="91783168"/>
        <c:axId val="0"/>
      </c:bar3DChart>
      <c:catAx>
        <c:axId val="91760896"/>
        <c:scaling>
          <c:orientation val="minMax"/>
        </c:scaling>
        <c:axPos val="b"/>
        <c:numFmt formatCode="General" sourceLinked="1"/>
        <c:tickLblPos val="nextTo"/>
        <c:spPr>
          <a:ln w="19050">
            <a:solidFill>
              <a:sysClr val="windowText" lastClr="000000"/>
            </a:solidFill>
          </a:ln>
        </c:spPr>
        <c:txPr>
          <a:bodyPr/>
          <a:lstStyle/>
          <a:p>
            <a:pPr>
              <a:defRPr lang="es-CO" sz="11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1783168"/>
        <c:crosses val="autoZero"/>
        <c:auto val="1"/>
        <c:lblAlgn val="ctr"/>
        <c:lblOffset val="100"/>
      </c:catAx>
      <c:valAx>
        <c:axId val="91783168"/>
        <c:scaling>
          <c:orientation val="minMax"/>
          <c:max val="100"/>
          <c:min val="0"/>
        </c:scaling>
        <c:axPos val="l"/>
        <c:majorGridlines/>
        <c:numFmt formatCode="0" sourceLinked="1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lang="es-CO" sz="11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1760896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87242188357565653"/>
          <c:w val="1"/>
          <c:h val="9.5255248291280251E-2"/>
        </c:manualLayout>
      </c:layout>
      <c:txPr>
        <a:bodyPr/>
        <a:lstStyle/>
        <a:p>
          <a:pPr>
            <a:defRPr lang="es-CO" sz="1800" b="1">
              <a:latin typeface="Arial" pitchFamily="34" charset="0"/>
              <a:cs typeface="Arial" pitchFamily="34" charset="0"/>
            </a:defRPr>
          </a:pPr>
          <a:endParaRPr lang="es-CO"/>
        </a:p>
      </c:txPr>
    </c:legend>
    <c:plotVisOnly val="1"/>
    <c:dispBlanksAs val="gap"/>
  </c:chart>
  <c:spPr>
    <a:ln w="19050">
      <a:solidFill>
        <a:srgbClr val="C00000"/>
      </a:solidFill>
    </a:ln>
  </c:spPr>
  <c:printSettings>
    <c:headerFooter/>
    <c:pageMargins b="0.75000000000000699" l="0.70000000000000062" r="0.70000000000000062" t="0.750000000000006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title>
      <c:txPr>
        <a:bodyPr/>
        <a:lstStyle/>
        <a:p>
          <a:pPr>
            <a:defRPr lang="es-CO"/>
          </a:pPr>
          <a:endParaRPr lang="es-CO"/>
        </a:p>
      </c:txPr>
    </c:title>
    <c:view3D>
      <c:rotY val="40"/>
      <c:rAngAx val="1"/>
    </c:view3D>
    <c:floor>
      <c:spPr>
        <a:solidFill>
          <a:schemeClr val="bg1">
            <a:lumMod val="85000"/>
          </a:schemeClr>
        </a:solidFill>
        <a:ln w="12700">
          <a:solidFill>
            <a:schemeClr val="tx1"/>
          </a:solidFill>
        </a:ln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plotArea>
      <c:layout>
        <c:manualLayout>
          <c:layoutTarget val="inner"/>
          <c:xMode val="edge"/>
          <c:yMode val="edge"/>
          <c:x val="7.9897314608062112E-2"/>
          <c:y val="9.5270270270270269E-2"/>
          <c:w val="0.90704298389940052"/>
          <c:h val="0.45025324537135553"/>
        </c:manualLayout>
      </c:layout>
      <c:bar3DChart>
        <c:barDir val="col"/>
        <c:grouping val="clustered"/>
        <c:ser>
          <c:idx val="0"/>
          <c:order val="0"/>
          <c:tx>
            <c:strRef>
              <c:f>PROMEDIOS!$F$7</c:f>
              <c:strCache>
                <c:ptCount val="1"/>
                <c:pt idx="0">
                  <c:v>SOCIALES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dPt>
            <c:idx val="1"/>
            <c:spPr>
              <a:solidFill>
                <a:srgbClr val="4BACC6">
                  <a:lumMod val="60000"/>
                  <a:lumOff val="40000"/>
                </a:srgb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4">
                  <a:lumMod val="75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</c:spPr>
          </c:dPt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sz="1200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PROMEDIOS!$C$8:$C$16</c:f>
              <c:strCache>
                <c:ptCount val="9"/>
                <c:pt idx="0">
                  <c:v>AGUSTINIANO TAGASTE</c:v>
                </c:pt>
                <c:pt idx="1">
                  <c:v>INST. TEC. CENTRAL I. E. D.</c:v>
                </c:pt>
                <c:pt idx="2">
                  <c:v>EL JAZMIN I.E.D   2012  J M </c:v>
                </c:pt>
                <c:pt idx="3">
                  <c:v>EL JAZMIN I.E.D   2012</c:v>
                </c:pt>
                <c:pt idx="4">
                  <c:v>EL JAZMIN I.E.D  SIM  2013  J M</c:v>
                </c:pt>
                <c:pt idx="5">
                  <c:v>EL JAZMIN I.E.D  SIM   2013 J T</c:v>
                </c:pt>
                <c:pt idx="6">
                  <c:v>BOGOTA D.C.</c:v>
                </c:pt>
                <c:pt idx="7">
                  <c:v>COLOMBIA</c:v>
                </c:pt>
                <c:pt idx="8">
                  <c:v>CUNDINAMARCA</c:v>
                </c:pt>
              </c:strCache>
            </c:strRef>
          </c:cat>
          <c:val>
            <c:numRef>
              <c:f>PROMEDIOS!$F$8:$F$16</c:f>
              <c:numCache>
                <c:formatCode>0</c:formatCode>
                <c:ptCount val="9"/>
                <c:pt idx="0">
                  <c:v>54.11</c:v>
                </c:pt>
                <c:pt idx="1">
                  <c:v>58.75</c:v>
                </c:pt>
                <c:pt idx="2">
                  <c:v>48.5</c:v>
                </c:pt>
                <c:pt idx="3">
                  <c:v>44.92</c:v>
                </c:pt>
                <c:pt idx="4">
                  <c:v>31.767676767676779</c:v>
                </c:pt>
                <c:pt idx="5">
                  <c:v>33.848797250859114</c:v>
                </c:pt>
                <c:pt idx="6">
                  <c:v>46.83</c:v>
                </c:pt>
                <c:pt idx="7">
                  <c:v>44.32</c:v>
                </c:pt>
                <c:pt idx="8">
                  <c:v>44.92</c:v>
                </c:pt>
              </c:numCache>
            </c:numRef>
          </c:val>
        </c:ser>
        <c:shape val="box"/>
        <c:axId val="91813760"/>
        <c:axId val="91815296"/>
        <c:axId val="0"/>
      </c:bar3DChart>
      <c:catAx>
        <c:axId val="91813760"/>
        <c:scaling>
          <c:orientation val="minMax"/>
        </c:scaling>
        <c:axPos val="b"/>
        <c:numFmt formatCode="General" sourceLinked="1"/>
        <c:tickLblPos val="nextTo"/>
        <c:spPr>
          <a:ln w="1905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lang="es-CO" sz="1200" b="1" baseline="0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1815296"/>
        <c:crosses val="autoZero"/>
        <c:auto val="1"/>
        <c:lblAlgn val="ctr"/>
        <c:lblOffset val="100"/>
      </c:catAx>
      <c:valAx>
        <c:axId val="91815296"/>
        <c:scaling>
          <c:orientation val="minMax"/>
          <c:max val="100"/>
          <c:min val="0"/>
        </c:scaling>
        <c:axPos val="l"/>
        <c:majorGridlines/>
        <c:numFmt formatCode="0" sourceLinked="1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lang="es-CO" sz="11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1813760"/>
        <c:crosses val="autoZero"/>
        <c:crossBetween val="between"/>
        <c:majorUnit val="5"/>
      </c:valAx>
    </c:plotArea>
    <c:plotVisOnly val="1"/>
    <c:dispBlanksAs val="gap"/>
  </c:chart>
  <c:spPr>
    <a:ln w="19050">
      <a:solidFill>
        <a:srgbClr val="C00000"/>
      </a:solidFill>
    </a:ln>
  </c:spPr>
  <c:printSettings>
    <c:headerFooter/>
    <c:pageMargins b="0.75000000000000699" l="0.70000000000000062" r="0.70000000000000062" t="0.7500000000000069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CO"/>
  <c:chart>
    <c:title>
      <c:layout/>
      <c:txPr>
        <a:bodyPr/>
        <a:lstStyle/>
        <a:p>
          <a:pPr>
            <a:defRPr lang="es-CO"/>
          </a:pPr>
          <a:endParaRPr lang="es-CO"/>
        </a:p>
      </c:txPr>
    </c:title>
    <c:view3D>
      <c:rotY val="40"/>
      <c:rAngAx val="1"/>
    </c:view3D>
    <c:floor>
      <c:spPr>
        <a:solidFill>
          <a:schemeClr val="bg1">
            <a:lumMod val="85000"/>
          </a:schemeClr>
        </a:solidFill>
        <a:ln w="12700">
          <a:solidFill>
            <a:schemeClr val="tx1"/>
          </a:solidFill>
        </a:ln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plotArea>
      <c:layout/>
      <c:bar3DChart>
        <c:barDir val="col"/>
        <c:grouping val="clustered"/>
        <c:ser>
          <c:idx val="0"/>
          <c:order val="0"/>
          <c:tx>
            <c:strRef>
              <c:f>PROMEDIOS!$G$7</c:f>
              <c:strCache>
                <c:ptCount val="1"/>
                <c:pt idx="0">
                  <c:v>FILOSOFÍA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dPt>
            <c:idx val="1"/>
            <c:spPr>
              <a:solidFill>
                <a:srgbClr val="4BACC6">
                  <a:lumMod val="60000"/>
                  <a:lumOff val="40000"/>
                </a:srgb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92D050"/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4">
                  <a:lumMod val="75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rgbClr val="FFFF00"/>
              </a:solidFill>
              <a:ln w="12700">
                <a:solidFill>
                  <a:sysClr val="windowText" lastClr="000000"/>
                </a:solidFill>
              </a:ln>
            </c:spPr>
          </c:dPt>
          <c:dLbls>
            <c:spPr>
              <a:solidFill>
                <a:srgbClr val="FFC000"/>
              </a:solidFill>
            </c:spPr>
            <c:txPr>
              <a:bodyPr/>
              <a:lstStyle/>
              <a:p>
                <a:pPr>
                  <a:defRPr lang="es-CO" sz="1200" b="1">
                    <a:latin typeface="Arial" pitchFamily="34" charset="0"/>
                    <a:cs typeface="Arial" pitchFamily="34" charset="0"/>
                  </a:defRPr>
                </a:pPr>
                <a:endParaRPr lang="es-CO"/>
              </a:p>
            </c:txPr>
            <c:showVal val="1"/>
          </c:dLbls>
          <c:cat>
            <c:strRef>
              <c:f>PROMEDIOS!$C$8:$C$16</c:f>
              <c:strCache>
                <c:ptCount val="9"/>
                <c:pt idx="0">
                  <c:v>AGUSTINIANO TAGASTE</c:v>
                </c:pt>
                <c:pt idx="1">
                  <c:v>INST. TEC. CENTRAL I. E. D.</c:v>
                </c:pt>
                <c:pt idx="2">
                  <c:v>EL JAZMIN I.E.D   2012  J M </c:v>
                </c:pt>
                <c:pt idx="3">
                  <c:v>EL JAZMIN I.E.D   2012</c:v>
                </c:pt>
                <c:pt idx="4">
                  <c:v>EL JAZMIN I.E.D  SIM  2013  J M</c:v>
                </c:pt>
                <c:pt idx="5">
                  <c:v>EL JAZMIN I.E.D  SIM   2013 J T</c:v>
                </c:pt>
                <c:pt idx="6">
                  <c:v>BOGOTA D.C.</c:v>
                </c:pt>
                <c:pt idx="7">
                  <c:v>COLOMBIA</c:v>
                </c:pt>
                <c:pt idx="8">
                  <c:v>CUNDINAMARCA</c:v>
                </c:pt>
              </c:strCache>
            </c:strRef>
          </c:cat>
          <c:val>
            <c:numRef>
              <c:f>PROMEDIOS!$G$8:$G$16</c:f>
              <c:numCache>
                <c:formatCode>0</c:formatCode>
                <c:ptCount val="9"/>
                <c:pt idx="0">
                  <c:v>47.31</c:v>
                </c:pt>
                <c:pt idx="1">
                  <c:v>50.41</c:v>
                </c:pt>
                <c:pt idx="2">
                  <c:v>43.66</c:v>
                </c:pt>
                <c:pt idx="3">
                  <c:v>41.13</c:v>
                </c:pt>
                <c:pt idx="4">
                  <c:v>27.27272727272728</c:v>
                </c:pt>
                <c:pt idx="5">
                  <c:v>29.896907216494856</c:v>
                </c:pt>
                <c:pt idx="6">
                  <c:v>42.67</c:v>
                </c:pt>
                <c:pt idx="7">
                  <c:v>40.36</c:v>
                </c:pt>
                <c:pt idx="8">
                  <c:v>40.880000000000003</c:v>
                </c:pt>
              </c:numCache>
            </c:numRef>
          </c:val>
        </c:ser>
        <c:shape val="box"/>
        <c:axId val="91665920"/>
        <c:axId val="91667456"/>
        <c:axId val="0"/>
      </c:bar3DChart>
      <c:catAx>
        <c:axId val="91665920"/>
        <c:scaling>
          <c:orientation val="minMax"/>
        </c:scaling>
        <c:axPos val="b"/>
        <c:numFmt formatCode="General" sourceLinked="1"/>
        <c:tickLblPos val="nextTo"/>
        <c:spPr>
          <a:ln w="1905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lang="es-CO" sz="12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1667456"/>
        <c:crosses val="autoZero"/>
        <c:auto val="1"/>
        <c:lblAlgn val="ctr"/>
        <c:lblOffset val="100"/>
      </c:catAx>
      <c:valAx>
        <c:axId val="91667456"/>
        <c:scaling>
          <c:orientation val="minMax"/>
          <c:max val="100"/>
          <c:min val="0"/>
        </c:scaling>
        <c:axPos val="l"/>
        <c:majorGridlines/>
        <c:numFmt formatCode="0" sourceLinked="1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 lang="es-CO" sz="1100" b="1">
                <a:latin typeface="Arial" pitchFamily="34" charset="0"/>
                <a:cs typeface="Arial" pitchFamily="34" charset="0"/>
              </a:defRPr>
            </a:pPr>
            <a:endParaRPr lang="es-CO"/>
          </a:p>
        </c:txPr>
        <c:crossAx val="91665920"/>
        <c:crosses val="autoZero"/>
        <c:crossBetween val="between"/>
        <c:majorUnit val="5"/>
      </c:valAx>
    </c:plotArea>
    <c:plotVisOnly val="1"/>
    <c:dispBlanksAs val="gap"/>
  </c:chart>
  <c:spPr>
    <a:ln w="19050">
      <a:solidFill>
        <a:srgbClr val="C00000"/>
      </a:solidFill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9</xdr:col>
      <xdr:colOff>0</xdr:colOff>
      <xdr:row>0</xdr:row>
      <xdr:rowOff>0</xdr:rowOff>
    </xdr:to>
    <xdr:graphicFrame macro="">
      <xdr:nvGraphicFramePr>
        <xdr:cNvPr id="3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59531</xdr:colOff>
      <xdr:row>14</xdr:row>
      <xdr:rowOff>23813</xdr:rowOff>
    </xdr:from>
    <xdr:to>
      <xdr:col>12</xdr:col>
      <xdr:colOff>321469</xdr:colOff>
      <xdr:row>53</xdr:row>
      <xdr:rowOff>0</xdr:rowOff>
    </xdr:to>
    <xdr:graphicFrame macro="">
      <xdr:nvGraphicFramePr>
        <xdr:cNvPr id="2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166688</xdr:colOff>
      <xdr:row>14</xdr:row>
      <xdr:rowOff>0</xdr:rowOff>
    </xdr:from>
    <xdr:to>
      <xdr:col>24</xdr:col>
      <xdr:colOff>357188</xdr:colOff>
      <xdr:row>53</xdr:row>
      <xdr:rowOff>11907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40822</xdr:colOff>
      <xdr:row>13</xdr:row>
      <xdr:rowOff>140151</xdr:rowOff>
    </xdr:from>
    <xdr:to>
      <xdr:col>11</xdr:col>
      <xdr:colOff>390525</xdr:colOff>
      <xdr:row>62</xdr:row>
      <xdr:rowOff>142874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77</xdr:row>
      <xdr:rowOff>79375</xdr:rowOff>
    </xdr:from>
    <xdr:to>
      <xdr:col>11</xdr:col>
      <xdr:colOff>349249</xdr:colOff>
      <xdr:row>138</xdr:row>
      <xdr:rowOff>54429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114300</xdr:colOff>
      <xdr:row>13</xdr:row>
      <xdr:rowOff>76200</xdr:rowOff>
    </xdr:from>
    <xdr:to>
      <xdr:col>23</xdr:col>
      <xdr:colOff>247650</xdr:colOff>
      <xdr:row>63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40822</xdr:colOff>
      <xdr:row>17</xdr:row>
      <xdr:rowOff>40821</xdr:rowOff>
    </xdr:from>
    <xdr:to>
      <xdr:col>12</xdr:col>
      <xdr:colOff>1442358</xdr:colOff>
      <xdr:row>53</xdr:row>
      <xdr:rowOff>147865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74613</xdr:colOff>
      <xdr:row>52</xdr:row>
      <xdr:rowOff>150018</xdr:rowOff>
    </xdr:from>
    <xdr:to>
      <xdr:col>31</xdr:col>
      <xdr:colOff>488157</xdr:colOff>
      <xdr:row>85</xdr:row>
      <xdr:rowOff>154782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190500</xdr:colOff>
      <xdr:row>17</xdr:row>
      <xdr:rowOff>130969</xdr:rowOff>
    </xdr:from>
    <xdr:to>
      <xdr:col>22</xdr:col>
      <xdr:colOff>574500</xdr:colOff>
      <xdr:row>51</xdr:row>
      <xdr:rowOff>154782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6349</xdr:colOff>
      <xdr:row>56</xdr:row>
      <xdr:rowOff>27213</xdr:rowOff>
    </xdr:from>
    <xdr:to>
      <xdr:col>6</xdr:col>
      <xdr:colOff>712106</xdr:colOff>
      <xdr:row>88</xdr:row>
      <xdr:rowOff>103192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884462</xdr:colOff>
      <xdr:row>56</xdr:row>
      <xdr:rowOff>54430</xdr:rowOff>
    </xdr:from>
    <xdr:to>
      <xdr:col>13</xdr:col>
      <xdr:colOff>952498</xdr:colOff>
      <xdr:row>88</xdr:row>
      <xdr:rowOff>115894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168275</xdr:colOff>
      <xdr:row>53</xdr:row>
      <xdr:rowOff>9526</xdr:rowOff>
    </xdr:from>
    <xdr:to>
      <xdr:col>22</xdr:col>
      <xdr:colOff>552275</xdr:colOff>
      <xdr:row>85</xdr:row>
      <xdr:rowOff>127913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46265</xdr:colOff>
      <xdr:row>89</xdr:row>
      <xdr:rowOff>94345</xdr:rowOff>
    </xdr:from>
    <xdr:to>
      <xdr:col>6</xdr:col>
      <xdr:colOff>739322</xdr:colOff>
      <xdr:row>122</xdr:row>
      <xdr:rowOff>2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884463</xdr:colOff>
      <xdr:row>89</xdr:row>
      <xdr:rowOff>95252</xdr:rowOff>
    </xdr:from>
    <xdr:to>
      <xdr:col>13</xdr:col>
      <xdr:colOff>952499</xdr:colOff>
      <xdr:row>121</xdr:row>
      <xdr:rowOff>122464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76200</xdr:colOff>
      <xdr:row>18</xdr:row>
      <xdr:rowOff>25514</xdr:rowOff>
    </xdr:from>
    <xdr:to>
      <xdr:col>31</xdr:col>
      <xdr:colOff>460200</xdr:colOff>
      <xdr:row>52</xdr:row>
      <xdr:rowOff>13608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59532</xdr:colOff>
      <xdr:row>14</xdr:row>
      <xdr:rowOff>97896</xdr:rowOff>
    </xdr:from>
    <xdr:to>
      <xdr:col>10</xdr:col>
      <xdr:colOff>785813</xdr:colOff>
      <xdr:row>56</xdr:row>
      <xdr:rowOff>95250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130969</xdr:colOff>
      <xdr:row>73</xdr:row>
      <xdr:rowOff>11905</xdr:rowOff>
    </xdr:from>
    <xdr:to>
      <xdr:col>10</xdr:col>
      <xdr:colOff>785813</xdr:colOff>
      <xdr:row>113</xdr:row>
      <xdr:rowOff>59530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35719</xdr:colOff>
      <xdr:row>14</xdr:row>
      <xdr:rowOff>71437</xdr:rowOff>
    </xdr:from>
    <xdr:to>
      <xdr:col>22</xdr:col>
      <xdr:colOff>35719</xdr:colOff>
      <xdr:row>56</xdr:row>
      <xdr:rowOff>83344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0.4391</cdr:x>
      <cdr:y>0.00417</cdr:y>
    </cdr:from>
    <cdr:to>
      <cdr:x>0.58507</cdr:x>
      <cdr:y>0.05884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631445" y="21121"/>
          <a:ext cx="1539636" cy="2767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/>
        <a:p xmlns:a="http://schemas.openxmlformats.org/drawingml/2006/main">
          <a:r>
            <a:rPr lang="es-CO" sz="1600" b="1">
              <a:latin typeface="Arial" pitchFamily="34" charset="0"/>
              <a:cs typeface="Arial" pitchFamily="34" charset="0"/>
            </a:rPr>
            <a:t>INSTITUCIONAL 11º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RGE%202006/PROGRAMA%20RESULTADOS/RESULTADOS%20FCIA%202006/INFORME%20DE%20RESULTADOS%20CEDITI%20TARD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SP CEDITI J T"/>
      <sheetName val="PUNT CEDITI J T"/>
      <sheetName val="PROM Y GRAF"/>
      <sheetName val="CEDITI J T (CURSOS)"/>
    </sheetNames>
    <sheetDataSet>
      <sheetData sheetId="0"/>
      <sheetData sheetId="1"/>
      <sheetData sheetId="2">
        <row r="8">
          <cell r="D8" t="str">
            <v>LENGUAJE</v>
          </cell>
          <cell r="E8" t="str">
            <v>MATEMÁTICAS</v>
          </cell>
          <cell r="F8" t="str">
            <v>BIOLOGÍA</v>
          </cell>
          <cell r="G8" t="str">
            <v>QUIMICA</v>
          </cell>
          <cell r="H8" t="str">
            <v>FÍSICA</v>
          </cell>
          <cell r="I8" t="str">
            <v>HISTORIA</v>
          </cell>
          <cell r="J8" t="str">
            <v>GEOGRAFIA</v>
          </cell>
          <cell r="K8" t="str">
            <v>FILOSOFIA</v>
          </cell>
          <cell r="L8" t="str">
            <v>INGLES</v>
          </cell>
        </row>
        <row r="10">
          <cell r="B10" t="str">
            <v>PROMEDIO DE PUNTAJE</v>
          </cell>
          <cell r="D10">
            <v>24.074074074074066</v>
          </cell>
          <cell r="E10">
            <v>13.940329218106994</v>
          </cell>
          <cell r="F10">
            <v>21.759259259259263</v>
          </cell>
          <cell r="G10">
            <v>31.995884773662556</v>
          </cell>
          <cell r="H10">
            <v>27.057613168724277</v>
          </cell>
          <cell r="I10">
            <v>27.520576131687243</v>
          </cell>
          <cell r="J10">
            <v>25.05144032921811</v>
          </cell>
          <cell r="K10">
            <v>21.759259259259263</v>
          </cell>
          <cell r="L10">
            <v>24.434156378600818</v>
          </cell>
        </row>
        <row r="11">
          <cell r="B11" t="str">
            <v>PUNTAJE MÁS ALTO</v>
          </cell>
          <cell r="D11">
            <v>41.666666666666671</v>
          </cell>
          <cell r="E11">
            <v>41.666666666666671</v>
          </cell>
          <cell r="F11">
            <v>50</v>
          </cell>
          <cell r="G11">
            <v>54.166666666666664</v>
          </cell>
          <cell r="H11">
            <v>45.833333333333329</v>
          </cell>
          <cell r="I11">
            <v>50</v>
          </cell>
          <cell r="J11">
            <v>50</v>
          </cell>
          <cell r="K11">
            <v>41.666666666666671</v>
          </cell>
          <cell r="L11">
            <v>41.666666666666671</v>
          </cell>
        </row>
        <row r="12">
          <cell r="B12" t="str">
            <v>PUNTAJE MÁS BAJO</v>
          </cell>
          <cell r="D12">
            <v>4.1666666666666661</v>
          </cell>
          <cell r="E12">
            <v>0</v>
          </cell>
          <cell r="F12">
            <v>8.3333333333333321</v>
          </cell>
          <cell r="G12">
            <v>8.3333333333333321</v>
          </cell>
          <cell r="H12">
            <v>4.1666666666666661</v>
          </cell>
          <cell r="I12">
            <v>4.1666666666666661</v>
          </cell>
          <cell r="J12">
            <v>4.1666666666666661</v>
          </cell>
          <cell r="K12">
            <v>0</v>
          </cell>
          <cell r="L12">
            <v>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4.bin"/><Relationship Id="rId5" Type="http://schemas.openxmlformats.org/officeDocument/2006/relationships/oleObject" Target="../embeddings/oleObject3.bin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7.bin"/><Relationship Id="rId5" Type="http://schemas.openxmlformats.org/officeDocument/2006/relationships/oleObject" Target="../embeddings/oleObject6.bin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oleObject" Target="../embeddings/oleObject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4.icfes.gov.co:8095/Clas/edit2.php?CodColegio=023366&amp;KT_back=1&amp;sorter_tso_listrsinfocol1=LENGUAJE" TargetMode="External"/><Relationship Id="rId13" Type="http://schemas.openxmlformats.org/officeDocument/2006/relationships/hyperlink" Target="http://w4.icfes.gov.co:8095/Clas/edit2.php?CodColegio=023366&amp;KT_back=1&amp;sorter_tso_listrsinfocol1=QUIMICA" TargetMode="External"/><Relationship Id="rId18" Type="http://schemas.openxmlformats.org/officeDocument/2006/relationships/hyperlink" Target="http://w4.icfes.gov.co:8095/Clas/edit2.php?CodColegio=023366&amp;KT_back=1&amp;sorter_tso_listrsinfocol1=LENGUAJE" TargetMode="External"/><Relationship Id="rId26" Type="http://schemas.openxmlformats.org/officeDocument/2006/relationships/hyperlink" Target="http://w4.icfes.gov.co:8095/Clas/edit2.php?CodColegio=023366&amp;KT_back=1&amp;sorter_tso_listrsinfocol1=MATEMATICAS" TargetMode="External"/><Relationship Id="rId3" Type="http://schemas.openxmlformats.org/officeDocument/2006/relationships/hyperlink" Target="http://w4.icfes.gov.co:8095/Clas/edit2.php?CodColegio=023366&amp;KT_back=1&amp;sorter_tso_listrsinfocol1=QUIMICA" TargetMode="External"/><Relationship Id="rId21" Type="http://schemas.openxmlformats.org/officeDocument/2006/relationships/hyperlink" Target="http://w4.icfes.gov.co:8095/Clas/edit2.php?CodColegio=023366&amp;KT_back=1&amp;sorter_tso_listrsinfocol1=Periodo" TargetMode="External"/><Relationship Id="rId34" Type="http://schemas.openxmlformats.org/officeDocument/2006/relationships/oleObject" Target="../embeddings/oleObject11.bin"/><Relationship Id="rId7" Type="http://schemas.openxmlformats.org/officeDocument/2006/relationships/hyperlink" Target="http://w4.icfes.gov.co:8095/Clas/edit2.php?CodColegio=023366&amp;KT_back=1&amp;sorter_tso_listrsinfocol1=MATEMATICAS" TargetMode="External"/><Relationship Id="rId12" Type="http://schemas.openxmlformats.org/officeDocument/2006/relationships/hyperlink" Target="http://w4.icfes.gov.co:8095/Clas/edit2.php?CodColegio=023366&amp;KT_back=1&amp;sorter_tso_listrsinfocol1=Periodo" TargetMode="External"/><Relationship Id="rId17" Type="http://schemas.openxmlformats.org/officeDocument/2006/relationships/hyperlink" Target="http://w4.icfes.gov.co:8095/Clas/edit2.php?CodColegio=023366&amp;KT_back=1&amp;sorter_tso_listrsinfocol1=MATEMATICAS" TargetMode="External"/><Relationship Id="rId25" Type="http://schemas.openxmlformats.org/officeDocument/2006/relationships/hyperlink" Target="http://w4.icfes.gov.co:8095/Clas/edit2.php?CodColegio=023366&amp;KT_back=1&amp;sorter_tso_listrsinfocol1=FILOSOFIA" TargetMode="External"/><Relationship Id="rId33" Type="http://schemas.openxmlformats.org/officeDocument/2006/relationships/oleObject" Target="../embeddings/oleObject10.bin"/><Relationship Id="rId2" Type="http://schemas.openxmlformats.org/officeDocument/2006/relationships/hyperlink" Target="http://w4.icfes.gov.co:8095/Clas/edit2.php?CodColegio=023366&amp;KT_back=1&amp;sorter_tso_listrsinfocol1=Periodo" TargetMode="External"/><Relationship Id="rId16" Type="http://schemas.openxmlformats.org/officeDocument/2006/relationships/hyperlink" Target="http://w4.icfes.gov.co:8095/Clas/edit2.php?CodColegio=023366&amp;KT_back=1&amp;sorter_tso_listrsinfocol1=FILOSOFIA" TargetMode="External"/><Relationship Id="rId20" Type="http://schemas.openxmlformats.org/officeDocument/2006/relationships/hyperlink" Target="http://w4.icfes.gov.co:8095/Clas/edit2.php?CodColegio=023366&amp;KT_back=1&amp;sorter_tso_listrsinfocol1=INGLES" TargetMode="External"/><Relationship Id="rId29" Type="http://schemas.openxmlformats.org/officeDocument/2006/relationships/hyperlink" Target="http://w4.icfes.gov.co:8095/Clas/edit2.php?CodColegio=023366&amp;KT_back=1&amp;sorter_tso_listrsinfocol1=INGLES" TargetMode="External"/><Relationship Id="rId1" Type="http://schemas.openxmlformats.org/officeDocument/2006/relationships/hyperlink" Target="http://w4.icfes.gov.co:8095/Clas/edit2.php?CodColegio=023366&amp;KT_back=1&amp;show_all_nav_listrsinfocol1=1" TargetMode="External"/><Relationship Id="rId6" Type="http://schemas.openxmlformats.org/officeDocument/2006/relationships/hyperlink" Target="http://w4.icfes.gov.co:8095/Clas/edit2.php?CodColegio=023366&amp;KT_back=1&amp;sorter_tso_listrsinfocol1=FILOSOFIA" TargetMode="External"/><Relationship Id="rId11" Type="http://schemas.openxmlformats.org/officeDocument/2006/relationships/hyperlink" Target="http://w4.icfes.gov.co:8095/Clas/edit2.php?CodColegio=023366&amp;KT_back=1&amp;sorter_tso_listrsinfocol1=CATEGORIA" TargetMode="External"/><Relationship Id="rId24" Type="http://schemas.openxmlformats.org/officeDocument/2006/relationships/hyperlink" Target="http://w4.icfes.gov.co:8095/Clas/edit2.php?CodColegio=023366&amp;KT_back=1&amp;sorter_tso_listrsinfocol1=BIOLOGIA" TargetMode="External"/><Relationship Id="rId32" Type="http://schemas.openxmlformats.org/officeDocument/2006/relationships/vmlDrawing" Target="../drawings/vmlDrawing6.vml"/><Relationship Id="rId5" Type="http://schemas.openxmlformats.org/officeDocument/2006/relationships/hyperlink" Target="http://w4.icfes.gov.co:8095/Clas/edit2.php?CodColegio=023366&amp;KT_back=1&amp;sorter_tso_listrsinfocol1=BIOLOGIA" TargetMode="External"/><Relationship Id="rId15" Type="http://schemas.openxmlformats.org/officeDocument/2006/relationships/hyperlink" Target="http://w4.icfes.gov.co:8095/Clas/edit2.php?CodColegio=023366&amp;KT_back=1&amp;sorter_tso_listrsinfocol1=BIOLOGIA" TargetMode="External"/><Relationship Id="rId23" Type="http://schemas.openxmlformats.org/officeDocument/2006/relationships/hyperlink" Target="http://w4.icfes.gov.co:8095/Clas/edit2.php?CodColegio=023366&amp;KT_back=1&amp;sorter_tso_listrsinfocol1=FISICA" TargetMode="External"/><Relationship Id="rId28" Type="http://schemas.openxmlformats.org/officeDocument/2006/relationships/hyperlink" Target="http://w4.icfes.gov.co:8095/Clas/edit2.php?CodColegio=023366&amp;KT_back=1&amp;sorter_tso_listrsinfocol1=CienciasSociales" TargetMode="External"/><Relationship Id="rId10" Type="http://schemas.openxmlformats.org/officeDocument/2006/relationships/hyperlink" Target="http://w4.icfes.gov.co:8095/Clas/edit2.php?CodColegio=023366&amp;KT_back=1&amp;sorter_tso_listrsinfocol1=INGLES" TargetMode="External"/><Relationship Id="rId19" Type="http://schemas.openxmlformats.org/officeDocument/2006/relationships/hyperlink" Target="http://w4.icfes.gov.co:8095/Clas/edit2.php?CodColegio=023366&amp;KT_back=1&amp;sorter_tso_listrsinfocol1=CienciasSociales" TargetMode="External"/><Relationship Id="rId31" Type="http://schemas.openxmlformats.org/officeDocument/2006/relationships/drawing" Target="../drawings/drawing5.xml"/><Relationship Id="rId4" Type="http://schemas.openxmlformats.org/officeDocument/2006/relationships/hyperlink" Target="http://w4.icfes.gov.co:8095/Clas/edit2.php?CodColegio=023366&amp;KT_back=1&amp;sorter_tso_listrsinfocol1=FISICA" TargetMode="External"/><Relationship Id="rId9" Type="http://schemas.openxmlformats.org/officeDocument/2006/relationships/hyperlink" Target="http://w4.icfes.gov.co:8095/Clas/edit2.php?CodColegio=023366&amp;KT_back=1&amp;sorter_tso_listrsinfocol1=CienciasSociales" TargetMode="External"/><Relationship Id="rId14" Type="http://schemas.openxmlformats.org/officeDocument/2006/relationships/hyperlink" Target="http://w4.icfes.gov.co:8095/Clas/edit2.php?CodColegio=023366&amp;KT_back=1&amp;sorter_tso_listrsinfocol1=FISICA" TargetMode="External"/><Relationship Id="rId22" Type="http://schemas.openxmlformats.org/officeDocument/2006/relationships/hyperlink" Target="http://w4.icfes.gov.co:8095/Clas/edit2.php?CodColegio=023366&amp;KT_back=1&amp;sorter_tso_listrsinfocol1=QUIMICA" TargetMode="External"/><Relationship Id="rId27" Type="http://schemas.openxmlformats.org/officeDocument/2006/relationships/hyperlink" Target="http://w4.icfes.gov.co:8095/Clas/edit2.php?CodColegio=023366&amp;KT_back=1&amp;sorter_tso_listrsinfocol1=LENGUAJE" TargetMode="External"/><Relationship Id="rId30" Type="http://schemas.openxmlformats.org/officeDocument/2006/relationships/printerSettings" Target="../printerSettings/printerSettings7.bin"/><Relationship Id="rId35" Type="http://schemas.openxmlformats.org/officeDocument/2006/relationships/oleObject" Target="../embeddings/oleObject1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</sheetPr>
  <dimension ref="A1:KT547"/>
  <sheetViews>
    <sheetView topLeftCell="CA154" zoomScale="110" zoomScaleNormal="110" workbookViewId="0">
      <selection activeCell="CF109" sqref="CF109:CF174"/>
    </sheetView>
  </sheetViews>
  <sheetFormatPr baseColWidth="10" defaultRowHeight="11.25"/>
  <cols>
    <col min="1" max="1" width="4.7109375" style="22" customWidth="1"/>
    <col min="2" max="2" width="44.42578125" style="1" bestFit="1" customWidth="1"/>
    <col min="3" max="3" width="5.28515625" style="13" customWidth="1"/>
    <col min="4" max="4" width="8.85546875" style="13" customWidth="1"/>
    <col min="5" max="5" width="10.5703125" style="13" customWidth="1"/>
    <col min="6" max="6" width="5.28515625" style="13" customWidth="1"/>
    <col min="7" max="7" width="8.85546875" style="13" customWidth="1"/>
    <col min="8" max="8" width="10.5703125" style="13" customWidth="1"/>
    <col min="9" max="9" width="5.28515625" style="13" customWidth="1"/>
    <col min="10" max="10" width="8.85546875" style="13" customWidth="1"/>
    <col min="11" max="11" width="10.5703125" style="13" customWidth="1"/>
    <col min="12" max="12" width="5.28515625" style="13" customWidth="1"/>
    <col min="13" max="13" width="8.85546875" style="13" customWidth="1"/>
    <col min="14" max="14" width="10.5703125" style="13" customWidth="1"/>
    <col min="15" max="15" width="5.28515625" style="13" customWidth="1"/>
    <col min="16" max="16" width="8.85546875" style="13" customWidth="1"/>
    <col min="17" max="17" width="10.5703125" style="13" customWidth="1"/>
    <col min="18" max="18" width="5.28515625" style="13" customWidth="1"/>
    <col min="19" max="19" width="8.85546875" style="9" customWidth="1"/>
    <col min="20" max="20" width="10.5703125" style="13" customWidth="1"/>
    <col min="21" max="21" width="5.28515625" style="13" customWidth="1"/>
    <col min="22" max="22" width="8.85546875" style="9" customWidth="1"/>
    <col min="23" max="23" width="10.5703125" style="13" customWidth="1"/>
    <col min="24" max="24" width="5.28515625" style="13" customWidth="1"/>
    <col min="25" max="25" width="8.85546875" style="9" customWidth="1"/>
    <col min="26" max="26" width="10.5703125" style="13" customWidth="1"/>
    <col min="27" max="27" width="12" style="164" customWidth="1"/>
    <col min="28" max="28" width="13.140625" style="164" customWidth="1"/>
    <col min="29" max="29" width="10" style="182" customWidth="1"/>
    <col min="30" max="30" width="17.7109375" style="13" customWidth="1"/>
    <col min="31" max="31" width="8.85546875" style="13" customWidth="1"/>
    <col min="32" max="32" width="7.5703125" style="13" customWidth="1"/>
    <col min="33" max="34" width="8.85546875" style="13" customWidth="1"/>
    <col min="35" max="35" width="10.5703125" style="13" customWidth="1"/>
    <col min="36" max="36" width="8.85546875" style="13" customWidth="1"/>
    <col min="37" max="37" width="10.5703125" style="13" customWidth="1"/>
    <col min="38" max="38" width="8.85546875" style="13" customWidth="1"/>
    <col min="39" max="39" width="10.5703125" style="13" customWidth="1"/>
    <col min="40" max="40" width="8.85546875" style="13" customWidth="1"/>
    <col min="41" max="41" width="10.5703125" style="13" customWidth="1"/>
    <col min="42" max="42" width="8.85546875" style="13" customWidth="1"/>
    <col min="43" max="43" width="10.5703125" style="13" customWidth="1"/>
    <col min="44" max="44" width="8.85546875" style="13" customWidth="1"/>
    <col min="45" max="45" width="10.5703125" style="13" customWidth="1"/>
    <col min="46" max="46" width="8.85546875" style="13" customWidth="1"/>
    <col min="47" max="47" width="10.5703125" style="13" customWidth="1"/>
    <col min="48" max="48" width="8.85546875" style="13" customWidth="1"/>
    <col min="49" max="49" width="10.5703125" style="13" customWidth="1"/>
    <col min="50" max="50" width="8.85546875" style="13" customWidth="1"/>
    <col min="51" max="51" width="10.5703125" style="13" customWidth="1"/>
    <col min="52" max="52" width="8.85546875" style="13" customWidth="1"/>
    <col min="53" max="53" width="10.5703125" style="13" customWidth="1"/>
    <col min="54" max="54" width="8.85546875" style="13" customWidth="1"/>
    <col min="55" max="55" width="10.5703125" style="13" customWidth="1"/>
    <col min="56" max="56" width="8.85546875" style="13" customWidth="1"/>
    <col min="57" max="57" width="10.5703125" style="13" customWidth="1"/>
    <col min="58" max="58" width="8.85546875" style="13" customWidth="1"/>
    <col min="59" max="59" width="10.5703125" style="13" customWidth="1"/>
    <col min="60" max="60" width="8.85546875" style="13" customWidth="1"/>
    <col min="61" max="61" width="10.5703125" style="13" customWidth="1"/>
    <col min="62" max="62" width="8.85546875" style="13" customWidth="1"/>
    <col min="63" max="63" width="10.5703125" style="13" customWidth="1"/>
    <col min="64" max="64" width="8.85546875" style="13" customWidth="1"/>
    <col min="65" max="65" width="10.5703125" style="13" customWidth="1"/>
    <col min="66" max="66" width="8.85546875" style="13" customWidth="1"/>
    <col min="67" max="67" width="10.5703125" style="13" customWidth="1"/>
    <col min="68" max="68" width="8.85546875" style="13" customWidth="1"/>
    <col min="69" max="69" width="10.5703125" style="13" customWidth="1"/>
    <col min="70" max="70" width="8.85546875" style="13" customWidth="1"/>
    <col min="71" max="71" width="10.5703125" style="13" customWidth="1"/>
    <col min="72" max="72" width="8.85546875" style="13" customWidth="1"/>
    <col min="73" max="73" width="10.5703125" style="13" customWidth="1"/>
    <col min="74" max="74" width="8.85546875" style="13" customWidth="1"/>
    <col min="75" max="75" width="10.5703125" style="13" customWidth="1"/>
    <col min="76" max="76" width="8.85546875" style="13" customWidth="1"/>
    <col min="77" max="77" width="10.5703125" style="13" customWidth="1"/>
    <col min="78" max="78" width="8.85546875" style="13" customWidth="1"/>
    <col min="79" max="79" width="10.5703125" style="13" customWidth="1"/>
    <col min="80" max="80" width="9.42578125" style="9" customWidth="1"/>
    <col min="81" max="81" width="10.85546875" style="9" bestFit="1" customWidth="1"/>
    <col min="82" max="82" width="11.42578125" style="13"/>
    <col min="83" max="83" width="11.42578125" style="1"/>
    <col min="84" max="84" width="11.42578125" style="164"/>
    <col min="85" max="16384" width="11.42578125" style="1"/>
  </cols>
  <sheetData>
    <row r="1" spans="1:306" s="2" customFormat="1">
      <c r="A1" s="8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8"/>
      <c r="AB1" s="8"/>
      <c r="AC1" s="181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F1" s="8"/>
    </row>
    <row r="2" spans="1:306" s="2" customFormat="1" ht="12.75">
      <c r="A2" s="236" t="s">
        <v>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38"/>
      <c r="Y2" s="9"/>
      <c r="Z2" s="9"/>
      <c r="AA2" s="8"/>
      <c r="AB2" s="8"/>
      <c r="AC2" s="181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F2" s="8"/>
    </row>
    <row r="3" spans="1:306" s="2" customFormat="1" ht="12.75">
      <c r="A3" s="237" t="s">
        <v>88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38"/>
      <c r="Y3" s="9"/>
      <c r="Z3" s="9"/>
      <c r="AA3" s="8"/>
      <c r="AB3" s="8"/>
      <c r="AC3" s="181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F3" s="8"/>
    </row>
    <row r="4" spans="1:306" s="2" customFormat="1" ht="12.75">
      <c r="A4" s="237" t="s">
        <v>89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38"/>
      <c r="Y4" s="9"/>
      <c r="Z4" s="9"/>
      <c r="AA4" s="8"/>
      <c r="AB4" s="8"/>
      <c r="AC4" s="181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F4" s="8"/>
    </row>
    <row r="5" spans="1:306" s="2" customFormat="1" ht="12.75">
      <c r="A5" s="236" t="s">
        <v>35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38"/>
      <c r="Y5" s="9"/>
      <c r="Z5" s="9"/>
      <c r="AA5" s="8"/>
      <c r="AB5" s="8"/>
      <c r="AC5" s="181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F5" s="8"/>
    </row>
    <row r="6" spans="1:306" s="2" customFormat="1" ht="12" thickBot="1">
      <c r="A6" s="6"/>
      <c r="B6" s="5"/>
      <c r="C6" s="39"/>
      <c r="D6" s="39"/>
      <c r="E6" s="39"/>
      <c r="F6" s="39"/>
      <c r="G6" s="39"/>
      <c r="H6" s="39"/>
      <c r="I6" s="39"/>
      <c r="J6" s="39"/>
      <c r="K6" s="39"/>
      <c r="L6" s="13"/>
      <c r="M6" s="13"/>
      <c r="N6" s="13"/>
      <c r="O6" s="40"/>
      <c r="P6" s="7"/>
      <c r="Q6" s="7"/>
      <c r="R6" s="40"/>
      <c r="S6" s="7"/>
      <c r="T6" s="40"/>
      <c r="U6" s="7"/>
      <c r="V6" s="40"/>
      <c r="W6" s="40"/>
      <c r="X6" s="9"/>
      <c r="Y6" s="9"/>
      <c r="Z6" s="9"/>
      <c r="AA6" s="8"/>
      <c r="AB6" s="8"/>
      <c r="AC6" s="181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F6" s="8"/>
    </row>
    <row r="7" spans="1:306" s="2" customFormat="1" ht="13.5" thickBot="1">
      <c r="A7" s="238" t="s">
        <v>16</v>
      </c>
      <c r="B7" s="238"/>
      <c r="C7" s="238"/>
      <c r="D7" s="9"/>
      <c r="E7" s="239"/>
      <c r="F7" s="240"/>
      <c r="G7" s="240"/>
      <c r="H7" s="240"/>
      <c r="I7" s="241"/>
      <c r="J7" s="37"/>
      <c r="K7" s="242" t="s">
        <v>17</v>
      </c>
      <c r="L7" s="242"/>
      <c r="M7" s="242"/>
      <c r="N7" s="242"/>
      <c r="O7" s="242"/>
      <c r="P7" s="242"/>
      <c r="Q7" s="37"/>
      <c r="R7" s="239"/>
      <c r="S7" s="240"/>
      <c r="T7" s="240"/>
      <c r="U7" s="240"/>
      <c r="V7" s="240"/>
      <c r="W7" s="241"/>
      <c r="X7" s="37"/>
      <c r="Y7" s="9"/>
      <c r="Z7" s="9"/>
      <c r="AA7" s="8"/>
      <c r="AB7" s="8"/>
      <c r="AC7" s="181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F7" s="8"/>
    </row>
    <row r="8" spans="1:306" s="2" customFormat="1" ht="13.5" thickBot="1">
      <c r="A8" s="6"/>
      <c r="B8" s="18"/>
      <c r="C8" s="37"/>
      <c r="D8" s="37"/>
      <c r="E8" s="37"/>
      <c r="L8" s="37"/>
      <c r="M8" s="9"/>
      <c r="N8" s="37"/>
      <c r="O8" s="37"/>
      <c r="P8" s="37"/>
      <c r="Q8" s="37"/>
      <c r="R8" s="37"/>
      <c r="S8" s="121"/>
      <c r="T8" s="37"/>
      <c r="U8" s="9"/>
      <c r="V8" s="121"/>
      <c r="W8" s="37"/>
      <c r="X8" s="37"/>
      <c r="Y8" s="9"/>
      <c r="Z8" s="9"/>
      <c r="AA8" s="8"/>
      <c r="AB8" s="8"/>
      <c r="AC8" s="181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F8" s="8"/>
    </row>
    <row r="9" spans="1:306" s="17" customFormat="1" ht="13.5" thickBot="1">
      <c r="A9" s="23"/>
      <c r="AA9" s="23"/>
      <c r="AB9" s="23"/>
      <c r="AC9" s="163"/>
      <c r="AD9" s="27"/>
      <c r="AE9" s="27"/>
      <c r="AF9" s="27"/>
      <c r="AG9" s="243" t="s">
        <v>5</v>
      </c>
      <c r="AH9" s="244"/>
      <c r="AI9" s="244"/>
      <c r="AJ9" s="244"/>
      <c r="AK9" s="245"/>
      <c r="AL9" s="243" t="s">
        <v>21</v>
      </c>
      <c r="AM9" s="244"/>
      <c r="AN9" s="244"/>
      <c r="AO9" s="244"/>
      <c r="AP9" s="244"/>
      <c r="AQ9" s="245"/>
      <c r="AR9" s="243" t="s">
        <v>8</v>
      </c>
      <c r="AS9" s="244"/>
      <c r="AT9" s="244"/>
      <c r="AU9" s="244"/>
      <c r="AV9" s="244"/>
      <c r="AW9" s="245"/>
      <c r="AX9" s="243" t="s">
        <v>6</v>
      </c>
      <c r="AY9" s="244"/>
      <c r="AZ9" s="244"/>
      <c r="BA9" s="244"/>
      <c r="BB9" s="244"/>
      <c r="BC9" s="245"/>
      <c r="BD9" s="243" t="s">
        <v>4</v>
      </c>
      <c r="BE9" s="244"/>
      <c r="BF9" s="244"/>
      <c r="BG9" s="244"/>
      <c r="BH9" s="244"/>
      <c r="BI9" s="245"/>
      <c r="BJ9" s="243" t="s">
        <v>10</v>
      </c>
      <c r="BK9" s="244"/>
      <c r="BL9" s="244"/>
      <c r="BM9" s="244"/>
      <c r="BN9" s="244"/>
      <c r="BO9" s="245"/>
      <c r="BP9" s="243" t="s">
        <v>9</v>
      </c>
      <c r="BQ9" s="244"/>
      <c r="BR9" s="244"/>
      <c r="BS9" s="244"/>
      <c r="BT9" s="244"/>
      <c r="BU9" s="245"/>
      <c r="BV9" s="243" t="s">
        <v>42</v>
      </c>
      <c r="BW9" s="244"/>
      <c r="BX9" s="244"/>
      <c r="BY9" s="244"/>
      <c r="BZ9" s="244"/>
      <c r="CA9" s="245"/>
      <c r="CB9" s="9"/>
      <c r="CC9" s="9"/>
      <c r="CD9" s="27"/>
      <c r="CF9" s="23"/>
    </row>
    <row r="10" spans="1:306" s="24" customFormat="1" ht="13.5" customHeight="1" thickBot="1">
      <c r="A10" s="30"/>
      <c r="B10" s="231" t="s">
        <v>0</v>
      </c>
      <c r="C10" s="222" t="s">
        <v>5</v>
      </c>
      <c r="D10" s="223"/>
      <c r="E10" s="224"/>
      <c r="F10" s="222" t="s">
        <v>7</v>
      </c>
      <c r="G10" s="223"/>
      <c r="H10" s="224"/>
      <c r="I10" s="222" t="s">
        <v>85</v>
      </c>
      <c r="J10" s="223"/>
      <c r="K10" s="224"/>
      <c r="L10" s="222" t="s">
        <v>6</v>
      </c>
      <c r="M10" s="223"/>
      <c r="N10" s="224"/>
      <c r="O10" s="222" t="s">
        <v>4</v>
      </c>
      <c r="P10" s="223"/>
      <c r="Q10" s="224"/>
      <c r="R10" s="222" t="s">
        <v>10</v>
      </c>
      <c r="S10" s="223"/>
      <c r="T10" s="224"/>
      <c r="U10" s="222" t="s">
        <v>42</v>
      </c>
      <c r="V10" s="223"/>
      <c r="W10" s="224"/>
      <c r="X10" s="222" t="s">
        <v>9</v>
      </c>
      <c r="Y10" s="223"/>
      <c r="Z10" s="224"/>
      <c r="AA10" s="161" t="s">
        <v>36</v>
      </c>
      <c r="AB10" s="161" t="s">
        <v>37</v>
      </c>
      <c r="AC10" s="231" t="s">
        <v>43</v>
      </c>
      <c r="AD10" s="233" t="s">
        <v>11</v>
      </c>
      <c r="AE10" s="234"/>
      <c r="AF10" s="235"/>
      <c r="AG10" s="133" t="s">
        <v>24</v>
      </c>
      <c r="AH10" s="227" t="s">
        <v>25</v>
      </c>
      <c r="AI10" s="228"/>
      <c r="AJ10" s="229" t="s">
        <v>26</v>
      </c>
      <c r="AK10" s="230"/>
      <c r="AL10" s="225" t="s">
        <v>19</v>
      </c>
      <c r="AM10" s="226"/>
      <c r="AN10" s="227" t="s">
        <v>20</v>
      </c>
      <c r="AO10" s="228"/>
      <c r="AP10" s="229" t="s">
        <v>2</v>
      </c>
      <c r="AQ10" s="230"/>
      <c r="AR10" s="225" t="s">
        <v>19</v>
      </c>
      <c r="AS10" s="226"/>
      <c r="AT10" s="227" t="s">
        <v>20</v>
      </c>
      <c r="AU10" s="228"/>
      <c r="AV10" s="229" t="s">
        <v>2</v>
      </c>
      <c r="AW10" s="230"/>
      <c r="AX10" s="225" t="s">
        <v>19</v>
      </c>
      <c r="AY10" s="226"/>
      <c r="AZ10" s="227" t="s">
        <v>20</v>
      </c>
      <c r="BA10" s="228"/>
      <c r="BB10" s="229" t="s">
        <v>2</v>
      </c>
      <c r="BC10" s="230"/>
      <c r="BD10" s="225" t="s">
        <v>19</v>
      </c>
      <c r="BE10" s="226"/>
      <c r="BF10" s="227" t="s">
        <v>20</v>
      </c>
      <c r="BG10" s="228"/>
      <c r="BH10" s="229" t="s">
        <v>2</v>
      </c>
      <c r="BI10" s="230"/>
      <c r="BJ10" s="225" t="s">
        <v>19</v>
      </c>
      <c r="BK10" s="226"/>
      <c r="BL10" s="227" t="s">
        <v>20</v>
      </c>
      <c r="BM10" s="228"/>
      <c r="BN10" s="229" t="s">
        <v>2</v>
      </c>
      <c r="BO10" s="230"/>
      <c r="BP10" s="225" t="s">
        <v>19</v>
      </c>
      <c r="BQ10" s="226"/>
      <c r="BR10" s="227" t="s">
        <v>20</v>
      </c>
      <c r="BS10" s="228"/>
      <c r="BT10" s="229" t="s">
        <v>2</v>
      </c>
      <c r="BU10" s="230"/>
      <c r="BV10" s="225" t="s">
        <v>19</v>
      </c>
      <c r="BW10" s="226"/>
      <c r="BX10" s="227" t="s">
        <v>20</v>
      </c>
      <c r="BY10" s="228"/>
      <c r="BZ10" s="229" t="s">
        <v>2</v>
      </c>
      <c r="CA10" s="230"/>
      <c r="CC10" s="246" t="s">
        <v>12</v>
      </c>
      <c r="CD10" s="231" t="s">
        <v>27</v>
      </c>
      <c r="CE10" s="231" t="s">
        <v>75</v>
      </c>
      <c r="CF10" s="161" t="s">
        <v>78</v>
      </c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</row>
    <row r="11" spans="1:306" s="24" customFormat="1" ht="13.5" customHeight="1" thickBot="1">
      <c r="A11" s="30"/>
      <c r="B11" s="232"/>
      <c r="C11" s="35" t="s">
        <v>14</v>
      </c>
      <c r="D11" s="42" t="s">
        <v>15</v>
      </c>
      <c r="E11" s="43" t="s">
        <v>13</v>
      </c>
      <c r="F11" s="35" t="s">
        <v>14</v>
      </c>
      <c r="G11" s="42" t="s">
        <v>15</v>
      </c>
      <c r="H11" s="43" t="s">
        <v>13</v>
      </c>
      <c r="I11" s="35" t="s">
        <v>14</v>
      </c>
      <c r="J11" s="42" t="s">
        <v>15</v>
      </c>
      <c r="K11" s="43" t="s">
        <v>13</v>
      </c>
      <c r="L11" s="35" t="s">
        <v>14</v>
      </c>
      <c r="M11" s="42" t="s">
        <v>15</v>
      </c>
      <c r="N11" s="43" t="s">
        <v>13</v>
      </c>
      <c r="O11" s="35" t="s">
        <v>14</v>
      </c>
      <c r="P11" s="42" t="s">
        <v>15</v>
      </c>
      <c r="Q11" s="43" t="s">
        <v>13</v>
      </c>
      <c r="R11" s="35" t="s">
        <v>14</v>
      </c>
      <c r="S11" s="122" t="s">
        <v>15</v>
      </c>
      <c r="T11" s="43" t="s">
        <v>13</v>
      </c>
      <c r="U11" s="35" t="s">
        <v>14</v>
      </c>
      <c r="V11" s="122" t="s">
        <v>15</v>
      </c>
      <c r="W11" s="43" t="s">
        <v>13</v>
      </c>
      <c r="X11" s="35" t="s">
        <v>14</v>
      </c>
      <c r="Y11" s="122" t="s">
        <v>15</v>
      </c>
      <c r="Z11" s="43" t="s">
        <v>13</v>
      </c>
      <c r="AA11" s="162" t="s">
        <v>34</v>
      </c>
      <c r="AB11" s="162" t="s">
        <v>38</v>
      </c>
      <c r="AC11" s="232"/>
      <c r="AD11" s="35" t="s">
        <v>18</v>
      </c>
      <c r="AE11" s="42" t="s">
        <v>15</v>
      </c>
      <c r="AF11" s="43" t="s">
        <v>1</v>
      </c>
      <c r="AG11" s="35" t="s">
        <v>15</v>
      </c>
      <c r="AH11" s="42" t="s">
        <v>15</v>
      </c>
      <c r="AI11" s="42" t="s">
        <v>13</v>
      </c>
      <c r="AJ11" s="42" t="s">
        <v>15</v>
      </c>
      <c r="AK11" s="43" t="s">
        <v>13</v>
      </c>
      <c r="AL11" s="35" t="s">
        <v>15</v>
      </c>
      <c r="AM11" s="42" t="s">
        <v>13</v>
      </c>
      <c r="AN11" s="42" t="s">
        <v>15</v>
      </c>
      <c r="AO11" s="42" t="s">
        <v>13</v>
      </c>
      <c r="AP11" s="42" t="s">
        <v>15</v>
      </c>
      <c r="AQ11" s="43" t="s">
        <v>13</v>
      </c>
      <c r="AR11" s="35" t="s">
        <v>15</v>
      </c>
      <c r="AS11" s="42" t="s">
        <v>13</v>
      </c>
      <c r="AT11" s="42" t="s">
        <v>15</v>
      </c>
      <c r="AU11" s="42" t="s">
        <v>13</v>
      </c>
      <c r="AV11" s="42" t="s">
        <v>15</v>
      </c>
      <c r="AW11" s="43" t="s">
        <v>13</v>
      </c>
      <c r="AX11" s="35" t="s">
        <v>15</v>
      </c>
      <c r="AY11" s="43" t="s">
        <v>13</v>
      </c>
      <c r="AZ11" s="42" t="s">
        <v>15</v>
      </c>
      <c r="BA11" s="43" t="s">
        <v>13</v>
      </c>
      <c r="BB11" s="42" t="s">
        <v>15</v>
      </c>
      <c r="BC11" s="43" t="s">
        <v>13</v>
      </c>
      <c r="BD11" s="35" t="s">
        <v>15</v>
      </c>
      <c r="BE11" s="43" t="s">
        <v>13</v>
      </c>
      <c r="BF11" s="42" t="s">
        <v>15</v>
      </c>
      <c r="BG11" s="43" t="s">
        <v>13</v>
      </c>
      <c r="BH11" s="42" t="s">
        <v>15</v>
      </c>
      <c r="BI11" s="43" t="s">
        <v>13</v>
      </c>
      <c r="BJ11" s="35" t="s">
        <v>15</v>
      </c>
      <c r="BK11" s="43" t="s">
        <v>13</v>
      </c>
      <c r="BL11" s="42" t="s">
        <v>15</v>
      </c>
      <c r="BM11" s="43" t="s">
        <v>13</v>
      </c>
      <c r="BN11" s="42" t="s">
        <v>15</v>
      </c>
      <c r="BO11" s="43" t="s">
        <v>13</v>
      </c>
      <c r="BP11" s="35" t="s">
        <v>15</v>
      </c>
      <c r="BQ11" s="43" t="s">
        <v>13</v>
      </c>
      <c r="BR11" s="42" t="s">
        <v>15</v>
      </c>
      <c r="BS11" s="43" t="s">
        <v>13</v>
      </c>
      <c r="BT11" s="42" t="s">
        <v>15</v>
      </c>
      <c r="BU11" s="43" t="s">
        <v>13</v>
      </c>
      <c r="BV11" s="35" t="s">
        <v>15</v>
      </c>
      <c r="BW11" s="43" t="s">
        <v>13</v>
      </c>
      <c r="BX11" s="42" t="s">
        <v>15</v>
      </c>
      <c r="BY11" s="43" t="s">
        <v>13</v>
      </c>
      <c r="BZ11" s="42" t="s">
        <v>15</v>
      </c>
      <c r="CA11" s="43" t="s">
        <v>13</v>
      </c>
      <c r="CC11" s="247"/>
      <c r="CD11" s="232"/>
      <c r="CE11" s="232"/>
      <c r="CF11" s="162" t="s">
        <v>27</v>
      </c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</row>
    <row r="12" spans="1:306" s="2" customFormat="1" ht="13.5" thickBot="1">
      <c r="A12" s="45">
        <v>40</v>
      </c>
      <c r="B12" s="64" t="s">
        <v>94</v>
      </c>
      <c r="C12" s="41">
        <v>11</v>
      </c>
      <c r="D12" s="41">
        <v>45.833333333333329</v>
      </c>
      <c r="E12" s="41" t="s">
        <v>33</v>
      </c>
      <c r="F12" s="41">
        <v>18</v>
      </c>
      <c r="G12" s="41">
        <v>75</v>
      </c>
      <c r="H12" s="41" t="s">
        <v>69</v>
      </c>
      <c r="I12" s="41">
        <v>10</v>
      </c>
      <c r="J12" s="41">
        <v>41.666666666666671</v>
      </c>
      <c r="K12" s="41" t="s">
        <v>33</v>
      </c>
      <c r="L12" s="41">
        <v>13</v>
      </c>
      <c r="M12" s="41">
        <v>54.166666666666664</v>
      </c>
      <c r="N12" s="41" t="s">
        <v>45</v>
      </c>
      <c r="O12" s="41">
        <v>16</v>
      </c>
      <c r="P12" s="41">
        <v>66.666666666666657</v>
      </c>
      <c r="Q12" s="41" t="s">
        <v>45</v>
      </c>
      <c r="R12" s="41">
        <v>28</v>
      </c>
      <c r="S12" s="41">
        <v>62.222222222222221</v>
      </c>
      <c r="T12" s="41" t="s">
        <v>45</v>
      </c>
      <c r="U12" s="41">
        <v>8</v>
      </c>
      <c r="V12" s="41">
        <v>26.666666666666668</v>
      </c>
      <c r="W12" s="41" t="s">
        <v>33</v>
      </c>
      <c r="X12" s="41">
        <v>14</v>
      </c>
      <c r="Y12" s="41">
        <v>58.333333333333336</v>
      </c>
      <c r="Z12" s="41" t="s">
        <v>45</v>
      </c>
      <c r="AA12" s="45">
        <v>430.55555555555554</v>
      </c>
      <c r="AB12" s="45">
        <v>53.819444444444443</v>
      </c>
      <c r="AC12" s="89">
        <v>53.326264880494719</v>
      </c>
      <c r="AD12" s="41">
        <v>0</v>
      </c>
      <c r="AE12" s="41">
        <v>0</v>
      </c>
      <c r="AF12" s="41" t="s">
        <v>47</v>
      </c>
      <c r="AG12" s="41">
        <v>7.5</v>
      </c>
      <c r="AH12" s="41" t="s">
        <v>46</v>
      </c>
      <c r="AI12" s="41">
        <v>3.75</v>
      </c>
      <c r="AJ12" s="41" t="s">
        <v>29</v>
      </c>
      <c r="AK12" s="41">
        <v>2.5</v>
      </c>
      <c r="AL12" s="41" t="s">
        <v>22</v>
      </c>
      <c r="AM12" s="41">
        <v>8.75</v>
      </c>
      <c r="AN12" s="41" t="s">
        <v>46</v>
      </c>
      <c r="AO12" s="41">
        <v>7.5</v>
      </c>
      <c r="AP12" s="41" t="s">
        <v>46</v>
      </c>
      <c r="AQ12" s="41">
        <v>6.25</v>
      </c>
      <c r="AR12" s="41" t="s">
        <v>29</v>
      </c>
      <c r="AS12" s="41">
        <v>3.75</v>
      </c>
      <c r="AT12" s="41" t="s">
        <v>29</v>
      </c>
      <c r="AU12" s="41">
        <v>2.5</v>
      </c>
      <c r="AV12" s="41" t="s">
        <v>22</v>
      </c>
      <c r="AW12" s="41">
        <v>3.75</v>
      </c>
      <c r="AX12" s="41" t="s">
        <v>29</v>
      </c>
      <c r="AY12" s="41">
        <v>7.5</v>
      </c>
      <c r="AZ12" s="41" t="s">
        <v>46</v>
      </c>
      <c r="BA12" s="41">
        <v>5</v>
      </c>
      <c r="BB12" s="41" t="s">
        <v>29</v>
      </c>
      <c r="BC12" s="41">
        <v>6.25</v>
      </c>
      <c r="BD12" s="41" t="s">
        <v>29</v>
      </c>
      <c r="BE12" s="41">
        <v>5</v>
      </c>
      <c r="BF12" s="41" t="s">
        <v>29</v>
      </c>
      <c r="BG12" s="41">
        <v>8.75</v>
      </c>
      <c r="BH12" s="41" t="s">
        <v>46</v>
      </c>
      <c r="BI12" s="41">
        <v>6.25</v>
      </c>
      <c r="BJ12" s="41" t="s">
        <v>29</v>
      </c>
      <c r="BK12" s="41">
        <v>8.6666666666666679</v>
      </c>
      <c r="BL12" s="41" t="s">
        <v>46</v>
      </c>
      <c r="BM12" s="180">
        <v>4.666666666666667</v>
      </c>
      <c r="BN12" s="131" t="s">
        <v>29</v>
      </c>
      <c r="BO12" s="131">
        <v>5.333333333333333</v>
      </c>
      <c r="BP12" s="131" t="s">
        <v>29</v>
      </c>
      <c r="BQ12" s="131">
        <v>1.25</v>
      </c>
      <c r="BR12" s="131" t="s">
        <v>22</v>
      </c>
      <c r="BS12" s="131">
        <v>5</v>
      </c>
      <c r="BT12" s="131" t="s">
        <v>29</v>
      </c>
      <c r="BU12" s="131">
        <v>1.25</v>
      </c>
      <c r="BV12" s="204" t="s">
        <v>22</v>
      </c>
      <c r="BW12" s="204">
        <v>5</v>
      </c>
      <c r="BX12" s="204" t="s">
        <v>29</v>
      </c>
      <c r="BY12" s="204">
        <v>3.75</v>
      </c>
      <c r="BZ12" s="204" t="s">
        <v>29</v>
      </c>
      <c r="CA12" s="92">
        <v>6.25</v>
      </c>
      <c r="CB12" s="1" t="s">
        <v>29</v>
      </c>
      <c r="CC12" s="179">
        <v>1101</v>
      </c>
      <c r="CD12" s="1" t="s">
        <v>93</v>
      </c>
      <c r="CE12" s="1" t="s">
        <v>73</v>
      </c>
      <c r="CF12" s="1">
        <v>3</v>
      </c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</row>
    <row r="13" spans="1:306" s="2" customFormat="1" ht="13.5" thickBot="1">
      <c r="A13" s="45">
        <v>1</v>
      </c>
      <c r="B13" s="64" t="s">
        <v>95</v>
      </c>
      <c r="C13" s="41">
        <v>13</v>
      </c>
      <c r="D13" s="41">
        <v>54.166666666666664</v>
      </c>
      <c r="E13" s="41" t="s">
        <v>45</v>
      </c>
      <c r="F13" s="41">
        <v>16</v>
      </c>
      <c r="G13" s="41">
        <v>66.666666666666657</v>
      </c>
      <c r="H13" s="41" t="s">
        <v>45</v>
      </c>
      <c r="I13" s="41">
        <v>6</v>
      </c>
      <c r="J13" s="41">
        <v>25</v>
      </c>
      <c r="K13" s="41" t="s">
        <v>33</v>
      </c>
      <c r="L13" s="41">
        <v>15</v>
      </c>
      <c r="M13" s="41">
        <v>62.5</v>
      </c>
      <c r="N13" s="41" t="s">
        <v>45</v>
      </c>
      <c r="O13" s="41">
        <v>12</v>
      </c>
      <c r="P13" s="41">
        <v>50</v>
      </c>
      <c r="Q13" s="41" t="s">
        <v>33</v>
      </c>
      <c r="R13" s="41">
        <v>32</v>
      </c>
      <c r="S13" s="41">
        <v>71.111111111111114</v>
      </c>
      <c r="T13" s="41" t="s">
        <v>69</v>
      </c>
      <c r="U13" s="41">
        <v>16</v>
      </c>
      <c r="V13" s="41">
        <v>53.333333333333336</v>
      </c>
      <c r="W13" s="41" t="s">
        <v>45</v>
      </c>
      <c r="X13" s="41">
        <v>9</v>
      </c>
      <c r="Y13" s="41">
        <v>37.5</v>
      </c>
      <c r="Z13" s="41" t="s">
        <v>33</v>
      </c>
      <c r="AA13" s="45">
        <v>420.27777777777777</v>
      </c>
      <c r="AB13" s="45">
        <v>52.534722222222221</v>
      </c>
      <c r="AC13" s="89">
        <v>71.254809428743869</v>
      </c>
      <c r="AD13" s="41">
        <v>0</v>
      </c>
      <c r="AE13" s="41">
        <v>0</v>
      </c>
      <c r="AF13" s="41" t="s">
        <v>47</v>
      </c>
      <c r="AG13" s="41">
        <v>3.75</v>
      </c>
      <c r="AH13" s="41" t="s">
        <v>29</v>
      </c>
      <c r="AI13" s="41">
        <v>7.5</v>
      </c>
      <c r="AJ13" s="41" t="s">
        <v>46</v>
      </c>
      <c r="AK13" s="41">
        <v>5</v>
      </c>
      <c r="AL13" s="41" t="s">
        <v>29</v>
      </c>
      <c r="AM13" s="41">
        <v>7.5</v>
      </c>
      <c r="AN13" s="41" t="s">
        <v>46</v>
      </c>
      <c r="AO13" s="41">
        <v>6.25</v>
      </c>
      <c r="AP13" s="41" t="s">
        <v>29</v>
      </c>
      <c r="AQ13" s="41">
        <v>5</v>
      </c>
      <c r="AR13" s="41" t="s">
        <v>29</v>
      </c>
      <c r="AS13" s="41">
        <v>3.75</v>
      </c>
      <c r="AT13" s="41" t="s">
        <v>29</v>
      </c>
      <c r="AU13" s="41">
        <v>2.5</v>
      </c>
      <c r="AV13" s="41" t="s">
        <v>22</v>
      </c>
      <c r="AW13" s="41">
        <v>5</v>
      </c>
      <c r="AX13" s="41" t="s">
        <v>29</v>
      </c>
      <c r="AY13" s="41">
        <v>2.5</v>
      </c>
      <c r="AZ13" s="41" t="s">
        <v>22</v>
      </c>
      <c r="BA13" s="41">
        <v>5</v>
      </c>
      <c r="BB13" s="41" t="s">
        <v>29</v>
      </c>
      <c r="BC13" s="41">
        <v>8.75</v>
      </c>
      <c r="BD13" s="41" t="s">
        <v>46</v>
      </c>
      <c r="BE13" s="41">
        <v>6.25</v>
      </c>
      <c r="BF13" s="41" t="s">
        <v>29</v>
      </c>
      <c r="BG13" s="41">
        <v>5</v>
      </c>
      <c r="BH13" s="41" t="s">
        <v>29</v>
      </c>
      <c r="BI13" s="41">
        <v>6.25</v>
      </c>
      <c r="BJ13" s="41" t="s">
        <v>29</v>
      </c>
      <c r="BK13" s="41">
        <v>7.333333333333333</v>
      </c>
      <c r="BL13" s="41" t="s">
        <v>46</v>
      </c>
      <c r="BM13" s="180">
        <v>7.333333333333333</v>
      </c>
      <c r="BN13" s="131" t="s">
        <v>46</v>
      </c>
      <c r="BO13" s="131">
        <v>6.6666666666666661</v>
      </c>
      <c r="BP13" s="131" t="s">
        <v>29</v>
      </c>
      <c r="BQ13" s="131">
        <v>5</v>
      </c>
      <c r="BR13" s="131" t="s">
        <v>29</v>
      </c>
      <c r="BS13" s="131">
        <v>7.5</v>
      </c>
      <c r="BT13" s="131" t="s">
        <v>46</v>
      </c>
      <c r="BU13" s="131">
        <v>5</v>
      </c>
      <c r="BV13" s="204" t="s">
        <v>29</v>
      </c>
      <c r="BW13" s="204">
        <v>3.75</v>
      </c>
      <c r="BX13" s="204" t="s">
        <v>29</v>
      </c>
      <c r="BY13" s="204">
        <v>3.75</v>
      </c>
      <c r="BZ13" s="204" t="s">
        <v>29</v>
      </c>
      <c r="CA13" s="92">
        <v>5</v>
      </c>
      <c r="CB13" s="1" t="s">
        <v>29</v>
      </c>
      <c r="CC13" s="164">
        <v>1101</v>
      </c>
      <c r="CD13" s="1" t="s">
        <v>91</v>
      </c>
      <c r="CE13" s="1" t="s">
        <v>73</v>
      </c>
      <c r="CF13" s="1">
        <v>4</v>
      </c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</row>
    <row r="14" spans="1:306" s="2" customFormat="1" ht="13.5" thickBot="1">
      <c r="A14" s="45">
        <v>77</v>
      </c>
      <c r="B14" s="64" t="s">
        <v>99</v>
      </c>
      <c r="C14" s="41">
        <v>13</v>
      </c>
      <c r="D14" s="41">
        <v>54.166666666666664</v>
      </c>
      <c r="E14" s="41" t="s">
        <v>45</v>
      </c>
      <c r="F14" s="41">
        <v>17</v>
      </c>
      <c r="G14" s="41">
        <v>70.833333333333343</v>
      </c>
      <c r="H14" s="41" t="s">
        <v>45</v>
      </c>
      <c r="I14" s="41">
        <v>10</v>
      </c>
      <c r="J14" s="41">
        <v>41.666666666666671</v>
      </c>
      <c r="K14" s="41" t="s">
        <v>33</v>
      </c>
      <c r="L14" s="41">
        <v>10</v>
      </c>
      <c r="M14" s="41">
        <v>41.666666666666671</v>
      </c>
      <c r="N14" s="41" t="s">
        <v>33</v>
      </c>
      <c r="O14" s="41">
        <v>12</v>
      </c>
      <c r="P14" s="41">
        <v>50</v>
      </c>
      <c r="Q14" s="41" t="s">
        <v>33</v>
      </c>
      <c r="R14" s="41">
        <v>16</v>
      </c>
      <c r="S14" s="41">
        <v>35.555555555555557</v>
      </c>
      <c r="T14" s="41" t="s">
        <v>33</v>
      </c>
      <c r="U14" s="41">
        <v>9</v>
      </c>
      <c r="V14" s="41">
        <v>30</v>
      </c>
      <c r="W14" s="41" t="s">
        <v>33</v>
      </c>
      <c r="X14" s="41">
        <v>12</v>
      </c>
      <c r="Y14" s="41">
        <v>50</v>
      </c>
      <c r="Z14" s="41" t="s">
        <v>33</v>
      </c>
      <c r="AA14" s="45">
        <v>373.88888888888891</v>
      </c>
      <c r="AB14" s="45">
        <v>46.736111111111114</v>
      </c>
      <c r="AC14" s="89">
        <v>248.8606036095006</v>
      </c>
      <c r="AD14" s="41">
        <v>0</v>
      </c>
      <c r="AE14" s="41">
        <v>0</v>
      </c>
      <c r="AF14" s="41" t="s">
        <v>47</v>
      </c>
      <c r="AG14" s="41">
        <v>6.25</v>
      </c>
      <c r="AH14" s="41" t="s">
        <v>29</v>
      </c>
      <c r="AI14" s="41">
        <v>5</v>
      </c>
      <c r="AJ14" s="41" t="s">
        <v>29</v>
      </c>
      <c r="AK14" s="41">
        <v>5</v>
      </c>
      <c r="AL14" s="41" t="s">
        <v>29</v>
      </c>
      <c r="AM14" s="41">
        <v>6.25</v>
      </c>
      <c r="AN14" s="41" t="s">
        <v>29</v>
      </c>
      <c r="AO14" s="41">
        <v>8.75</v>
      </c>
      <c r="AP14" s="41" t="s">
        <v>46</v>
      </c>
      <c r="AQ14" s="41">
        <v>6.25</v>
      </c>
      <c r="AR14" s="41" t="s">
        <v>29</v>
      </c>
      <c r="AS14" s="41">
        <v>5</v>
      </c>
      <c r="AT14" s="41" t="s">
        <v>29</v>
      </c>
      <c r="AU14" s="41">
        <v>3.75</v>
      </c>
      <c r="AV14" s="41" t="s">
        <v>29</v>
      </c>
      <c r="AW14" s="41">
        <v>1.25</v>
      </c>
      <c r="AX14" s="41" t="s">
        <v>22</v>
      </c>
      <c r="AY14" s="41">
        <v>5</v>
      </c>
      <c r="AZ14" s="41" t="s">
        <v>29</v>
      </c>
      <c r="BA14" s="41">
        <v>5</v>
      </c>
      <c r="BB14" s="41" t="s">
        <v>29</v>
      </c>
      <c r="BC14" s="41">
        <v>5</v>
      </c>
      <c r="BD14" s="41" t="s">
        <v>29</v>
      </c>
      <c r="BE14" s="41">
        <v>5</v>
      </c>
      <c r="BF14" s="41" t="s">
        <v>29</v>
      </c>
      <c r="BG14" s="41">
        <v>7.5</v>
      </c>
      <c r="BH14" s="41" t="s">
        <v>46</v>
      </c>
      <c r="BI14" s="41">
        <v>5</v>
      </c>
      <c r="BJ14" s="41" t="s">
        <v>29</v>
      </c>
      <c r="BK14" s="41">
        <v>2</v>
      </c>
      <c r="BL14" s="41" t="s">
        <v>22</v>
      </c>
      <c r="BM14" s="180">
        <v>4.666666666666667</v>
      </c>
      <c r="BN14" s="131" t="s">
        <v>29</v>
      </c>
      <c r="BO14" s="131">
        <v>4</v>
      </c>
      <c r="BP14" s="131" t="s">
        <v>29</v>
      </c>
      <c r="BQ14" s="131">
        <v>2.5</v>
      </c>
      <c r="BR14" s="131" t="s">
        <v>22</v>
      </c>
      <c r="BS14" s="131">
        <v>3.75</v>
      </c>
      <c r="BT14" s="131" t="s">
        <v>29</v>
      </c>
      <c r="BU14" s="131">
        <v>2.5</v>
      </c>
      <c r="BV14" s="204" t="s">
        <v>22</v>
      </c>
      <c r="BW14" s="204">
        <v>5</v>
      </c>
      <c r="BX14" s="204" t="s">
        <v>29</v>
      </c>
      <c r="BY14" s="204">
        <v>2.5</v>
      </c>
      <c r="BZ14" s="204" t="s">
        <v>22</v>
      </c>
      <c r="CA14" s="92">
        <v>5</v>
      </c>
      <c r="CB14" s="1" t="s">
        <v>29</v>
      </c>
      <c r="CC14" s="164">
        <v>1101</v>
      </c>
      <c r="CD14" s="1" t="s">
        <v>93</v>
      </c>
      <c r="CE14" s="1" t="s">
        <v>73</v>
      </c>
      <c r="CF14" s="1">
        <v>8</v>
      </c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</row>
    <row r="15" spans="1:306" s="2" customFormat="1" ht="13.5" thickBot="1">
      <c r="A15" s="45">
        <v>3</v>
      </c>
      <c r="B15" s="64" t="s">
        <v>100</v>
      </c>
      <c r="C15" s="41">
        <v>15</v>
      </c>
      <c r="D15" s="41">
        <v>62.5</v>
      </c>
      <c r="E15" s="41" t="s">
        <v>45</v>
      </c>
      <c r="F15" s="41">
        <v>12</v>
      </c>
      <c r="G15" s="41">
        <v>50</v>
      </c>
      <c r="H15" s="41" t="s">
        <v>33</v>
      </c>
      <c r="I15" s="41">
        <v>9</v>
      </c>
      <c r="J15" s="41">
        <v>37.5</v>
      </c>
      <c r="K15" s="41" t="s">
        <v>33</v>
      </c>
      <c r="L15" s="41">
        <v>12</v>
      </c>
      <c r="M15" s="41">
        <v>50</v>
      </c>
      <c r="N15" s="41" t="s">
        <v>33</v>
      </c>
      <c r="O15" s="41">
        <v>15</v>
      </c>
      <c r="P15" s="41">
        <v>62.5</v>
      </c>
      <c r="Q15" s="41" t="s">
        <v>45</v>
      </c>
      <c r="R15" s="41">
        <v>20</v>
      </c>
      <c r="S15" s="41">
        <v>44.444444444444443</v>
      </c>
      <c r="T15" s="41" t="s">
        <v>33</v>
      </c>
      <c r="U15" s="41">
        <v>11</v>
      </c>
      <c r="V15" s="41">
        <v>36.666666666666664</v>
      </c>
      <c r="W15" s="41" t="s">
        <v>33</v>
      </c>
      <c r="X15" s="41">
        <v>6</v>
      </c>
      <c r="Y15" s="41">
        <v>25</v>
      </c>
      <c r="Z15" s="41" t="s">
        <v>33</v>
      </c>
      <c r="AA15" s="45">
        <v>368.61111111111114</v>
      </c>
      <c r="AB15" s="45">
        <v>46.076388888888893</v>
      </c>
      <c r="AC15" s="89">
        <v>286.21807662844122</v>
      </c>
      <c r="AD15" s="41">
        <v>0</v>
      </c>
      <c r="AE15" s="41">
        <v>0</v>
      </c>
      <c r="AF15" s="41" t="s">
        <v>47</v>
      </c>
      <c r="AG15" s="41">
        <v>10</v>
      </c>
      <c r="AH15" s="41" t="s">
        <v>46</v>
      </c>
      <c r="AI15" s="41">
        <v>5</v>
      </c>
      <c r="AJ15" s="41" t="s">
        <v>29</v>
      </c>
      <c r="AK15" s="41">
        <v>3.75</v>
      </c>
      <c r="AL15" s="41" t="s">
        <v>29</v>
      </c>
      <c r="AM15" s="41">
        <v>5</v>
      </c>
      <c r="AN15" s="41" t="s">
        <v>29</v>
      </c>
      <c r="AO15" s="41">
        <v>2.5</v>
      </c>
      <c r="AP15" s="41" t="s">
        <v>22</v>
      </c>
      <c r="AQ15" s="41">
        <v>6.25</v>
      </c>
      <c r="AR15" s="41" t="s">
        <v>29</v>
      </c>
      <c r="AS15" s="41">
        <v>5</v>
      </c>
      <c r="AT15" s="41" t="s">
        <v>29</v>
      </c>
      <c r="AU15" s="41">
        <v>2.5</v>
      </c>
      <c r="AV15" s="41" t="s">
        <v>22</v>
      </c>
      <c r="AW15" s="41">
        <v>5</v>
      </c>
      <c r="AX15" s="41" t="s">
        <v>29</v>
      </c>
      <c r="AY15" s="41">
        <v>3.75</v>
      </c>
      <c r="AZ15" s="41" t="s">
        <v>29</v>
      </c>
      <c r="BA15" s="41">
        <v>2.5</v>
      </c>
      <c r="BB15" s="41" t="s">
        <v>22</v>
      </c>
      <c r="BC15" s="41">
        <v>8.75</v>
      </c>
      <c r="BD15" s="41" t="s">
        <v>46</v>
      </c>
      <c r="BE15" s="41">
        <v>3.75</v>
      </c>
      <c r="BF15" s="41" t="s">
        <v>29</v>
      </c>
      <c r="BG15" s="41">
        <v>3.75</v>
      </c>
      <c r="BH15" s="41" t="s">
        <v>29</v>
      </c>
      <c r="BI15" s="41">
        <v>8.75</v>
      </c>
      <c r="BJ15" s="41" t="s">
        <v>46</v>
      </c>
      <c r="BK15" s="41">
        <v>4</v>
      </c>
      <c r="BL15" s="41" t="s">
        <v>29</v>
      </c>
      <c r="BM15" s="180">
        <v>5.333333333333333</v>
      </c>
      <c r="BN15" s="131" t="s">
        <v>29</v>
      </c>
      <c r="BO15" s="131">
        <v>4</v>
      </c>
      <c r="BP15" s="131" t="s">
        <v>29</v>
      </c>
      <c r="BQ15" s="131">
        <v>2.5</v>
      </c>
      <c r="BR15" s="131" t="s">
        <v>22</v>
      </c>
      <c r="BS15" s="131">
        <v>5</v>
      </c>
      <c r="BT15" s="131" t="s">
        <v>29</v>
      </c>
      <c r="BU15" s="131">
        <v>3.75</v>
      </c>
      <c r="BV15" s="204" t="s">
        <v>29</v>
      </c>
      <c r="BW15" s="204">
        <v>3.75</v>
      </c>
      <c r="BX15" s="204" t="s">
        <v>29</v>
      </c>
      <c r="BY15" s="204">
        <v>2.5</v>
      </c>
      <c r="BZ15" s="204" t="s">
        <v>22</v>
      </c>
      <c r="CA15" s="92">
        <v>2.5</v>
      </c>
      <c r="CB15" s="1" t="s">
        <v>22</v>
      </c>
      <c r="CC15" s="164">
        <v>1101</v>
      </c>
      <c r="CD15" s="1" t="s">
        <v>91</v>
      </c>
      <c r="CE15" s="1" t="s">
        <v>73</v>
      </c>
      <c r="CF15" s="1">
        <v>9</v>
      </c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</row>
    <row r="16" spans="1:306" s="2" customFormat="1" ht="13.5" thickBot="1">
      <c r="A16" s="45">
        <v>113</v>
      </c>
      <c r="B16" s="64" t="s">
        <v>105</v>
      </c>
      <c r="C16" s="41">
        <v>13</v>
      </c>
      <c r="D16" s="41">
        <v>54.166666666666664</v>
      </c>
      <c r="E16" s="41" t="s">
        <v>45</v>
      </c>
      <c r="F16" s="41">
        <v>12</v>
      </c>
      <c r="G16" s="41">
        <v>50</v>
      </c>
      <c r="H16" s="41" t="s">
        <v>33</v>
      </c>
      <c r="I16" s="41">
        <v>9</v>
      </c>
      <c r="J16" s="41">
        <v>37.5</v>
      </c>
      <c r="K16" s="41" t="s">
        <v>33</v>
      </c>
      <c r="L16" s="41">
        <v>11</v>
      </c>
      <c r="M16" s="41">
        <v>45.833333333333329</v>
      </c>
      <c r="N16" s="41" t="s">
        <v>33</v>
      </c>
      <c r="O16" s="41">
        <v>13</v>
      </c>
      <c r="P16" s="41">
        <v>54.166666666666664</v>
      </c>
      <c r="Q16" s="41" t="s">
        <v>45</v>
      </c>
      <c r="R16" s="41">
        <v>20</v>
      </c>
      <c r="S16" s="41">
        <v>44.444444444444443</v>
      </c>
      <c r="T16" s="41" t="s">
        <v>33</v>
      </c>
      <c r="U16" s="41">
        <v>10</v>
      </c>
      <c r="V16" s="41">
        <v>33.333333333333329</v>
      </c>
      <c r="W16" s="41" t="s">
        <v>33</v>
      </c>
      <c r="X16" s="41">
        <v>10</v>
      </c>
      <c r="Y16" s="41">
        <v>41.666666666666671</v>
      </c>
      <c r="Z16" s="41" t="s">
        <v>33</v>
      </c>
      <c r="AA16" s="45">
        <v>361.11111111111109</v>
      </c>
      <c r="AB16" s="45">
        <v>45.138888888888886</v>
      </c>
      <c r="AC16" s="89">
        <v>349.15083679550071</v>
      </c>
      <c r="AD16" s="41">
        <v>0</v>
      </c>
      <c r="AE16" s="41">
        <v>0</v>
      </c>
      <c r="AF16" s="41" t="s">
        <v>47</v>
      </c>
      <c r="AG16" s="41">
        <v>8.75</v>
      </c>
      <c r="AH16" s="41" t="s">
        <v>46</v>
      </c>
      <c r="AI16" s="41">
        <v>3.75</v>
      </c>
      <c r="AJ16" s="41" t="s">
        <v>29</v>
      </c>
      <c r="AK16" s="41">
        <v>3.75</v>
      </c>
      <c r="AL16" s="41" t="s">
        <v>29</v>
      </c>
      <c r="AM16" s="41">
        <v>5</v>
      </c>
      <c r="AN16" s="41" t="s">
        <v>29</v>
      </c>
      <c r="AO16" s="41">
        <v>5</v>
      </c>
      <c r="AP16" s="41" t="s">
        <v>29</v>
      </c>
      <c r="AQ16" s="41">
        <v>7.5</v>
      </c>
      <c r="AR16" s="41" t="s">
        <v>46</v>
      </c>
      <c r="AS16" s="41">
        <v>1.25</v>
      </c>
      <c r="AT16" s="41" t="s">
        <v>22</v>
      </c>
      <c r="AU16" s="41">
        <v>2.5</v>
      </c>
      <c r="AV16" s="41" t="s">
        <v>22</v>
      </c>
      <c r="AW16" s="41">
        <v>5</v>
      </c>
      <c r="AX16" s="41" t="s">
        <v>29</v>
      </c>
      <c r="AY16" s="41">
        <v>1.25</v>
      </c>
      <c r="AZ16" s="41" t="s">
        <v>22</v>
      </c>
      <c r="BA16" s="41">
        <v>6.25</v>
      </c>
      <c r="BB16" s="41" t="s">
        <v>29</v>
      </c>
      <c r="BC16" s="41">
        <v>6.25</v>
      </c>
      <c r="BD16" s="41" t="s">
        <v>29</v>
      </c>
      <c r="BE16" s="41">
        <v>7.5</v>
      </c>
      <c r="BF16" s="41" t="s">
        <v>46</v>
      </c>
      <c r="BG16" s="41">
        <v>2.5</v>
      </c>
      <c r="BH16" s="41" t="s">
        <v>22</v>
      </c>
      <c r="BI16" s="41">
        <v>5</v>
      </c>
      <c r="BJ16" s="41" t="s">
        <v>29</v>
      </c>
      <c r="BK16" s="41">
        <v>3.333333333333333</v>
      </c>
      <c r="BL16" s="41" t="s">
        <v>22</v>
      </c>
      <c r="BM16" s="180">
        <v>6</v>
      </c>
      <c r="BN16" s="131" t="s">
        <v>29</v>
      </c>
      <c r="BO16" s="131">
        <v>4</v>
      </c>
      <c r="BP16" s="131" t="s">
        <v>29</v>
      </c>
      <c r="BQ16" s="131">
        <v>2.5</v>
      </c>
      <c r="BR16" s="131" t="s">
        <v>22</v>
      </c>
      <c r="BS16" s="131">
        <v>5</v>
      </c>
      <c r="BT16" s="131" t="s">
        <v>29</v>
      </c>
      <c r="BU16" s="131">
        <v>2.5</v>
      </c>
      <c r="BV16" s="204" t="s">
        <v>22</v>
      </c>
      <c r="BW16" s="204">
        <v>5</v>
      </c>
      <c r="BX16" s="204" t="s">
        <v>29</v>
      </c>
      <c r="BY16" s="204">
        <v>3.75</v>
      </c>
      <c r="BZ16" s="204" t="s">
        <v>29</v>
      </c>
      <c r="CA16" s="92">
        <v>2.5</v>
      </c>
      <c r="CB16" s="1" t="s">
        <v>22</v>
      </c>
      <c r="CC16" s="164">
        <v>1101</v>
      </c>
      <c r="CD16" s="1" t="s">
        <v>91</v>
      </c>
      <c r="CE16" s="1" t="s">
        <v>73</v>
      </c>
      <c r="CF16" s="1">
        <v>14</v>
      </c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</row>
    <row r="17" spans="1:84" ht="13.5" thickBot="1">
      <c r="A17" s="45">
        <v>4</v>
      </c>
      <c r="B17" s="64" t="s">
        <v>106</v>
      </c>
      <c r="C17" s="41">
        <v>10</v>
      </c>
      <c r="D17" s="41">
        <v>41.666666666666671</v>
      </c>
      <c r="E17" s="41" t="s">
        <v>33</v>
      </c>
      <c r="F17" s="41">
        <v>14</v>
      </c>
      <c r="G17" s="41">
        <v>58.333333333333336</v>
      </c>
      <c r="H17" s="41" t="s">
        <v>45</v>
      </c>
      <c r="I17" s="41">
        <v>10</v>
      </c>
      <c r="J17" s="41">
        <v>41.666666666666671</v>
      </c>
      <c r="K17" s="41" t="s">
        <v>33</v>
      </c>
      <c r="L17" s="41">
        <v>12</v>
      </c>
      <c r="M17" s="41">
        <v>50</v>
      </c>
      <c r="N17" s="41" t="s">
        <v>33</v>
      </c>
      <c r="O17" s="41">
        <v>12</v>
      </c>
      <c r="P17" s="41">
        <v>50</v>
      </c>
      <c r="Q17" s="41" t="s">
        <v>33</v>
      </c>
      <c r="R17" s="41">
        <v>17</v>
      </c>
      <c r="S17" s="41">
        <v>37.777777777777779</v>
      </c>
      <c r="T17" s="41" t="s">
        <v>33</v>
      </c>
      <c r="U17" s="41">
        <v>13</v>
      </c>
      <c r="V17" s="41">
        <v>43.333333333333336</v>
      </c>
      <c r="W17" s="41" t="s">
        <v>33</v>
      </c>
      <c r="X17" s="41">
        <v>9</v>
      </c>
      <c r="Y17" s="41">
        <v>37.5</v>
      </c>
      <c r="Z17" s="41" t="s">
        <v>33</v>
      </c>
      <c r="AA17" s="45">
        <v>360.27777777777777</v>
      </c>
      <c r="AB17" s="45">
        <v>45.034722222222221</v>
      </c>
      <c r="AC17" s="89">
        <v>356.94701710224638</v>
      </c>
      <c r="AD17" s="41">
        <v>0</v>
      </c>
      <c r="AE17" s="41">
        <v>0</v>
      </c>
      <c r="AF17" s="41" t="s">
        <v>47</v>
      </c>
      <c r="AG17" s="41">
        <v>7.5</v>
      </c>
      <c r="AH17" s="41" t="s">
        <v>46</v>
      </c>
      <c r="AI17" s="41">
        <v>2.5</v>
      </c>
      <c r="AJ17" s="41" t="s">
        <v>22</v>
      </c>
      <c r="AK17" s="41">
        <v>2.5</v>
      </c>
      <c r="AL17" s="41" t="s">
        <v>22</v>
      </c>
      <c r="AM17" s="41">
        <v>6.25</v>
      </c>
      <c r="AN17" s="41" t="s">
        <v>29</v>
      </c>
      <c r="AO17" s="41">
        <v>3.75</v>
      </c>
      <c r="AP17" s="41" t="s">
        <v>29</v>
      </c>
      <c r="AQ17" s="41">
        <v>6.25</v>
      </c>
      <c r="AR17" s="41" t="s">
        <v>29</v>
      </c>
      <c r="AS17" s="41">
        <v>2.5</v>
      </c>
      <c r="AT17" s="41" t="s">
        <v>22</v>
      </c>
      <c r="AU17" s="41">
        <v>1.25</v>
      </c>
      <c r="AV17" s="41" t="s">
        <v>22</v>
      </c>
      <c r="AW17" s="41">
        <v>6.25</v>
      </c>
      <c r="AX17" s="41" t="s">
        <v>29</v>
      </c>
      <c r="AY17" s="41">
        <v>6.25</v>
      </c>
      <c r="AZ17" s="41" t="s">
        <v>29</v>
      </c>
      <c r="BA17" s="41">
        <v>6.25</v>
      </c>
      <c r="BB17" s="41" t="s">
        <v>29</v>
      </c>
      <c r="BC17" s="41">
        <v>6.25</v>
      </c>
      <c r="BD17" s="41" t="s">
        <v>29</v>
      </c>
      <c r="BE17" s="41">
        <v>6.25</v>
      </c>
      <c r="BF17" s="41" t="s">
        <v>29</v>
      </c>
      <c r="BG17" s="41">
        <v>6.25</v>
      </c>
      <c r="BH17" s="41" t="s">
        <v>29</v>
      </c>
      <c r="BI17" s="41">
        <v>5</v>
      </c>
      <c r="BJ17" s="41" t="s">
        <v>29</v>
      </c>
      <c r="BK17" s="41">
        <v>4</v>
      </c>
      <c r="BL17" s="41" t="s">
        <v>29</v>
      </c>
      <c r="BM17" s="180">
        <v>4</v>
      </c>
      <c r="BN17" s="131" t="s">
        <v>29</v>
      </c>
      <c r="BO17" s="131">
        <v>3.333333333333333</v>
      </c>
      <c r="BP17" s="131" t="s">
        <v>22</v>
      </c>
      <c r="BQ17" s="131">
        <v>2.5</v>
      </c>
      <c r="BR17" s="131" t="s">
        <v>22</v>
      </c>
      <c r="BS17" s="131">
        <v>5</v>
      </c>
      <c r="BT17" s="131" t="s">
        <v>29</v>
      </c>
      <c r="BU17" s="131">
        <v>5</v>
      </c>
      <c r="BV17" s="204" t="s">
        <v>29</v>
      </c>
      <c r="BW17" s="204">
        <v>3.75</v>
      </c>
      <c r="BX17" s="204" t="s">
        <v>29</v>
      </c>
      <c r="BY17" s="204">
        <v>3.75</v>
      </c>
      <c r="BZ17" s="204" t="s">
        <v>29</v>
      </c>
      <c r="CA17" s="92">
        <v>6.25</v>
      </c>
      <c r="CB17" s="1" t="s">
        <v>29</v>
      </c>
      <c r="CC17" s="164">
        <v>1101</v>
      </c>
      <c r="CD17" s="1" t="s">
        <v>91</v>
      </c>
      <c r="CE17" s="1" t="s">
        <v>73</v>
      </c>
      <c r="CF17" s="1">
        <v>15</v>
      </c>
    </row>
    <row r="18" spans="1:84" ht="13.5" thickBot="1">
      <c r="A18" s="45">
        <v>110</v>
      </c>
      <c r="B18" s="64" t="s">
        <v>110</v>
      </c>
      <c r="C18" s="41">
        <v>14</v>
      </c>
      <c r="D18" s="41">
        <v>58.333333333333336</v>
      </c>
      <c r="E18" s="41" t="s">
        <v>45</v>
      </c>
      <c r="F18" s="41">
        <v>12</v>
      </c>
      <c r="G18" s="41">
        <v>50</v>
      </c>
      <c r="H18" s="41" t="s">
        <v>33</v>
      </c>
      <c r="I18" s="41">
        <v>8</v>
      </c>
      <c r="J18" s="41">
        <v>33.333333333333329</v>
      </c>
      <c r="K18" s="41" t="s">
        <v>33</v>
      </c>
      <c r="L18" s="41">
        <v>10</v>
      </c>
      <c r="M18" s="41">
        <v>41.666666666666671</v>
      </c>
      <c r="N18" s="41" t="s">
        <v>33</v>
      </c>
      <c r="O18" s="41">
        <v>14</v>
      </c>
      <c r="P18" s="41">
        <v>58.333333333333336</v>
      </c>
      <c r="Q18" s="41" t="s">
        <v>45</v>
      </c>
      <c r="R18" s="41">
        <v>23</v>
      </c>
      <c r="S18" s="41">
        <v>51.111111111111107</v>
      </c>
      <c r="T18" s="41" t="s">
        <v>45</v>
      </c>
      <c r="U18" s="41">
        <v>8</v>
      </c>
      <c r="V18" s="41">
        <v>26.666666666666668</v>
      </c>
      <c r="W18" s="41" t="s">
        <v>33</v>
      </c>
      <c r="X18" s="41">
        <v>7</v>
      </c>
      <c r="Y18" s="41">
        <v>29.166666666666668</v>
      </c>
      <c r="Z18" s="41" t="s">
        <v>33</v>
      </c>
      <c r="AA18" s="45">
        <v>348.6111111111112</v>
      </c>
      <c r="AB18" s="45">
        <v>43.5763888888889</v>
      </c>
      <c r="AC18" s="89">
        <v>481.21249999999918</v>
      </c>
      <c r="AD18" s="41">
        <v>0</v>
      </c>
      <c r="AE18" s="41">
        <v>0</v>
      </c>
      <c r="AF18" s="41" t="s">
        <v>47</v>
      </c>
      <c r="AG18" s="41">
        <v>8.75</v>
      </c>
      <c r="AH18" s="41" t="s">
        <v>46</v>
      </c>
      <c r="AI18" s="41">
        <v>5</v>
      </c>
      <c r="AJ18" s="41" t="s">
        <v>29</v>
      </c>
      <c r="AK18" s="41">
        <v>3.75</v>
      </c>
      <c r="AL18" s="41" t="s">
        <v>29</v>
      </c>
      <c r="AM18" s="41">
        <v>5</v>
      </c>
      <c r="AN18" s="41" t="s">
        <v>29</v>
      </c>
      <c r="AO18" s="41">
        <v>6.25</v>
      </c>
      <c r="AP18" s="41" t="s">
        <v>29</v>
      </c>
      <c r="AQ18" s="41">
        <v>6.25</v>
      </c>
      <c r="AR18" s="41" t="s">
        <v>29</v>
      </c>
      <c r="AS18" s="41">
        <v>2.5</v>
      </c>
      <c r="AT18" s="41" t="s">
        <v>22</v>
      </c>
      <c r="AU18" s="41">
        <v>3.75</v>
      </c>
      <c r="AV18" s="41" t="s">
        <v>29</v>
      </c>
      <c r="AW18" s="41">
        <v>1.25</v>
      </c>
      <c r="AX18" s="41" t="s">
        <v>22</v>
      </c>
      <c r="AY18" s="41">
        <v>6.25</v>
      </c>
      <c r="AZ18" s="41" t="s">
        <v>29</v>
      </c>
      <c r="BA18" s="41">
        <v>2.5</v>
      </c>
      <c r="BB18" s="41" t="s">
        <v>22</v>
      </c>
      <c r="BC18" s="41">
        <v>3.75</v>
      </c>
      <c r="BD18" s="41" t="s">
        <v>29</v>
      </c>
      <c r="BE18" s="41">
        <v>2.5</v>
      </c>
      <c r="BF18" s="41" t="s">
        <v>22</v>
      </c>
      <c r="BG18" s="41">
        <v>8.75</v>
      </c>
      <c r="BH18" s="41" t="s">
        <v>46</v>
      </c>
      <c r="BI18" s="41">
        <v>5</v>
      </c>
      <c r="BJ18" s="41" t="s">
        <v>29</v>
      </c>
      <c r="BK18" s="41">
        <v>4.666666666666667</v>
      </c>
      <c r="BL18" s="41" t="s">
        <v>29</v>
      </c>
      <c r="BM18" s="180">
        <v>5.333333333333333</v>
      </c>
      <c r="BN18" s="131" t="s">
        <v>29</v>
      </c>
      <c r="BO18" s="131">
        <v>5.333333333333333</v>
      </c>
      <c r="BP18" s="131" t="s">
        <v>29</v>
      </c>
      <c r="BQ18" s="131">
        <v>1.25</v>
      </c>
      <c r="BR18" s="131" t="s">
        <v>22</v>
      </c>
      <c r="BS18" s="131">
        <v>3.75</v>
      </c>
      <c r="BT18" s="131" t="s">
        <v>29</v>
      </c>
      <c r="BU18" s="131">
        <v>2.5</v>
      </c>
      <c r="BV18" s="204" t="s">
        <v>22</v>
      </c>
      <c r="BW18" s="204">
        <v>1.25</v>
      </c>
      <c r="BX18" s="204" t="s">
        <v>22</v>
      </c>
      <c r="BY18" s="204">
        <v>3.75</v>
      </c>
      <c r="BZ18" s="204" t="s">
        <v>29</v>
      </c>
      <c r="CA18" s="92">
        <v>3.75</v>
      </c>
      <c r="CB18" s="1" t="s">
        <v>29</v>
      </c>
      <c r="CC18" s="164">
        <v>1101</v>
      </c>
      <c r="CD18" s="1" t="s">
        <v>91</v>
      </c>
      <c r="CE18" s="1" t="s">
        <v>73</v>
      </c>
      <c r="CF18" s="1">
        <v>19</v>
      </c>
    </row>
    <row r="19" spans="1:84" ht="13.5" thickBot="1">
      <c r="A19" s="45">
        <v>148</v>
      </c>
      <c r="B19" s="64" t="s">
        <v>111</v>
      </c>
      <c r="C19" s="41">
        <v>10</v>
      </c>
      <c r="D19" s="41">
        <v>41.666666666666671</v>
      </c>
      <c r="E19" s="41" t="s">
        <v>33</v>
      </c>
      <c r="F19" s="41">
        <v>9</v>
      </c>
      <c r="G19" s="41">
        <v>37.5</v>
      </c>
      <c r="H19" s="41" t="s">
        <v>33</v>
      </c>
      <c r="I19" s="41">
        <v>7</v>
      </c>
      <c r="J19" s="41">
        <v>29.166666666666668</v>
      </c>
      <c r="K19" s="41" t="s">
        <v>33</v>
      </c>
      <c r="L19" s="41">
        <v>13</v>
      </c>
      <c r="M19" s="41">
        <v>54.166666666666664</v>
      </c>
      <c r="N19" s="41" t="s">
        <v>45</v>
      </c>
      <c r="O19" s="41">
        <v>14</v>
      </c>
      <c r="P19" s="41">
        <v>58.333333333333336</v>
      </c>
      <c r="Q19" s="41" t="s">
        <v>45</v>
      </c>
      <c r="R19" s="41">
        <v>17</v>
      </c>
      <c r="S19" s="41">
        <v>37.777777777777779</v>
      </c>
      <c r="T19" s="41" t="s">
        <v>33</v>
      </c>
      <c r="U19" s="41">
        <v>14</v>
      </c>
      <c r="V19" s="41">
        <v>46.666666666666664</v>
      </c>
      <c r="W19" s="41" t="s">
        <v>33</v>
      </c>
      <c r="X19" s="41">
        <v>8</v>
      </c>
      <c r="Y19" s="41">
        <v>33.333333333333329</v>
      </c>
      <c r="Z19" s="41" t="s">
        <v>33</v>
      </c>
      <c r="AA19" s="45">
        <v>338.61111111111114</v>
      </c>
      <c r="AB19" s="45">
        <v>42.326388888888893</v>
      </c>
      <c r="AC19" s="89">
        <v>591.10249999999996</v>
      </c>
      <c r="AD19" s="41">
        <v>0</v>
      </c>
      <c r="AE19" s="41">
        <v>0</v>
      </c>
      <c r="AF19" s="41" t="s">
        <v>47</v>
      </c>
      <c r="AG19" s="41">
        <v>5</v>
      </c>
      <c r="AH19" s="41" t="s">
        <v>29</v>
      </c>
      <c r="AI19" s="41">
        <v>1.25</v>
      </c>
      <c r="AJ19" s="41" t="s">
        <v>22</v>
      </c>
      <c r="AK19" s="41">
        <v>6.25</v>
      </c>
      <c r="AL19" s="41" t="s">
        <v>29</v>
      </c>
      <c r="AM19" s="41">
        <v>5</v>
      </c>
      <c r="AN19" s="41" t="s">
        <v>29</v>
      </c>
      <c r="AO19" s="41">
        <v>2.5</v>
      </c>
      <c r="AP19" s="41" t="s">
        <v>22</v>
      </c>
      <c r="AQ19" s="41">
        <v>6.25</v>
      </c>
      <c r="AR19" s="41" t="s">
        <v>29</v>
      </c>
      <c r="AS19" s="41">
        <v>3.75</v>
      </c>
      <c r="AT19" s="41" t="s">
        <v>29</v>
      </c>
      <c r="AU19" s="41">
        <v>1.25</v>
      </c>
      <c r="AV19" s="41" t="s">
        <v>22</v>
      </c>
      <c r="AW19" s="41">
        <v>6.25</v>
      </c>
      <c r="AX19" s="41" t="s">
        <v>29</v>
      </c>
      <c r="AY19" s="41">
        <v>3.75</v>
      </c>
      <c r="AZ19" s="41" t="s">
        <v>29</v>
      </c>
      <c r="BA19" s="41">
        <v>2.5</v>
      </c>
      <c r="BB19" s="41" t="s">
        <v>22</v>
      </c>
      <c r="BC19" s="41">
        <v>5</v>
      </c>
      <c r="BD19" s="41" t="s">
        <v>29</v>
      </c>
      <c r="BE19" s="41">
        <v>2.5</v>
      </c>
      <c r="BF19" s="41" t="s">
        <v>22</v>
      </c>
      <c r="BG19" s="41">
        <v>3.75</v>
      </c>
      <c r="BH19" s="41" t="s">
        <v>29</v>
      </c>
      <c r="BI19" s="41">
        <v>6.25</v>
      </c>
      <c r="BJ19" s="41" t="s">
        <v>29</v>
      </c>
      <c r="BK19" s="41">
        <v>2</v>
      </c>
      <c r="BL19" s="41" t="s">
        <v>22</v>
      </c>
      <c r="BM19" s="180">
        <v>4.666666666666667</v>
      </c>
      <c r="BN19" s="131" t="s">
        <v>29</v>
      </c>
      <c r="BO19" s="131">
        <v>4.666666666666667</v>
      </c>
      <c r="BP19" s="131" t="s">
        <v>29</v>
      </c>
      <c r="BQ19" s="131">
        <v>7.5</v>
      </c>
      <c r="BR19" s="131" t="s">
        <v>46</v>
      </c>
      <c r="BS19" s="131">
        <v>3.75</v>
      </c>
      <c r="BT19" s="131" t="s">
        <v>29</v>
      </c>
      <c r="BU19" s="131">
        <v>2.5</v>
      </c>
      <c r="BV19" s="204" t="s">
        <v>22</v>
      </c>
      <c r="BW19" s="204">
        <v>3.75</v>
      </c>
      <c r="BX19" s="204" t="s">
        <v>29</v>
      </c>
      <c r="BY19" s="204">
        <v>1.25</v>
      </c>
      <c r="BZ19" s="204" t="s">
        <v>22</v>
      </c>
      <c r="CA19" s="92">
        <v>5</v>
      </c>
      <c r="CB19" s="1" t="s">
        <v>29</v>
      </c>
      <c r="CC19" s="164">
        <v>1101</v>
      </c>
      <c r="CD19" s="1" t="s">
        <v>91</v>
      </c>
      <c r="CE19" s="1" t="s">
        <v>73</v>
      </c>
      <c r="CF19" s="1">
        <v>20</v>
      </c>
    </row>
    <row r="20" spans="1:84" ht="13.5" thickBot="1">
      <c r="A20" s="45">
        <v>73</v>
      </c>
      <c r="B20" s="64" t="s">
        <v>116</v>
      </c>
      <c r="C20" s="41">
        <v>6</v>
      </c>
      <c r="D20" s="41">
        <v>25</v>
      </c>
      <c r="E20" s="41" t="s">
        <v>33</v>
      </c>
      <c r="F20" s="41">
        <v>13</v>
      </c>
      <c r="G20" s="41">
        <v>54.166666666666664</v>
      </c>
      <c r="H20" s="41" t="s">
        <v>45</v>
      </c>
      <c r="I20" s="41">
        <v>9</v>
      </c>
      <c r="J20" s="41">
        <v>37.5</v>
      </c>
      <c r="K20" s="41" t="s">
        <v>33</v>
      </c>
      <c r="L20" s="41">
        <v>14</v>
      </c>
      <c r="M20" s="41">
        <v>58.333333333333336</v>
      </c>
      <c r="N20" s="41" t="s">
        <v>45</v>
      </c>
      <c r="O20" s="41">
        <v>15</v>
      </c>
      <c r="P20" s="41">
        <v>62.5</v>
      </c>
      <c r="Q20" s="41" t="s">
        <v>45</v>
      </c>
      <c r="R20" s="41">
        <v>22</v>
      </c>
      <c r="S20" s="41">
        <v>48.888888888888886</v>
      </c>
      <c r="T20" s="41" t="s">
        <v>33</v>
      </c>
      <c r="U20" s="41">
        <v>8</v>
      </c>
      <c r="V20" s="41">
        <v>26.666666666666668</v>
      </c>
      <c r="W20" s="41" t="s">
        <v>33</v>
      </c>
      <c r="X20" s="41">
        <v>5</v>
      </c>
      <c r="Y20" s="41">
        <v>20.833333333333336</v>
      </c>
      <c r="Z20" s="41" t="s">
        <v>33</v>
      </c>
      <c r="AA20" s="45">
        <v>333.88888888888891</v>
      </c>
      <c r="AB20" s="45">
        <v>41.736111111111114</v>
      </c>
      <c r="AC20" s="89">
        <v>647.81657407407329</v>
      </c>
      <c r="AD20" s="41">
        <v>0</v>
      </c>
      <c r="AE20" s="41">
        <v>0</v>
      </c>
      <c r="AF20" s="41" t="s">
        <v>47</v>
      </c>
      <c r="AG20" s="41">
        <v>1.25</v>
      </c>
      <c r="AH20" s="41" t="s">
        <v>22</v>
      </c>
      <c r="AI20" s="41">
        <v>3.75</v>
      </c>
      <c r="AJ20" s="41" t="s">
        <v>29</v>
      </c>
      <c r="AK20" s="41">
        <v>2.5</v>
      </c>
      <c r="AL20" s="41" t="s">
        <v>22</v>
      </c>
      <c r="AM20" s="41">
        <v>3.75</v>
      </c>
      <c r="AN20" s="41" t="s">
        <v>29</v>
      </c>
      <c r="AO20" s="41">
        <v>8.75</v>
      </c>
      <c r="AP20" s="41" t="s">
        <v>46</v>
      </c>
      <c r="AQ20" s="41">
        <v>7.5</v>
      </c>
      <c r="AR20" s="41" t="s">
        <v>46</v>
      </c>
      <c r="AS20" s="41">
        <v>2.5</v>
      </c>
      <c r="AT20" s="41" t="s">
        <v>22</v>
      </c>
      <c r="AU20" s="41">
        <v>2.5</v>
      </c>
      <c r="AV20" s="41" t="s">
        <v>22</v>
      </c>
      <c r="AW20" s="41">
        <v>5</v>
      </c>
      <c r="AX20" s="41" t="s">
        <v>29</v>
      </c>
      <c r="AY20" s="41">
        <v>3.75</v>
      </c>
      <c r="AZ20" s="41" t="s">
        <v>29</v>
      </c>
      <c r="BA20" s="41">
        <v>3.75</v>
      </c>
      <c r="BB20" s="41" t="s">
        <v>29</v>
      </c>
      <c r="BC20" s="41">
        <v>7.5</v>
      </c>
      <c r="BD20" s="41" t="s">
        <v>46</v>
      </c>
      <c r="BE20" s="41">
        <v>5</v>
      </c>
      <c r="BF20" s="41" t="s">
        <v>29</v>
      </c>
      <c r="BG20" s="41">
        <v>5</v>
      </c>
      <c r="BH20" s="41" t="s">
        <v>29</v>
      </c>
      <c r="BI20" s="41">
        <v>6.25</v>
      </c>
      <c r="BJ20" s="41" t="s">
        <v>29</v>
      </c>
      <c r="BK20" s="41">
        <v>4.666666666666667</v>
      </c>
      <c r="BL20" s="41" t="s">
        <v>29</v>
      </c>
      <c r="BM20" s="180">
        <v>6</v>
      </c>
      <c r="BN20" s="131" t="s">
        <v>29</v>
      </c>
      <c r="BO20" s="131">
        <v>4</v>
      </c>
      <c r="BP20" s="131" t="s">
        <v>29</v>
      </c>
      <c r="BQ20" s="131">
        <v>1.25</v>
      </c>
      <c r="BR20" s="131" t="s">
        <v>22</v>
      </c>
      <c r="BS20" s="131">
        <v>3.75</v>
      </c>
      <c r="BT20" s="131" t="s">
        <v>29</v>
      </c>
      <c r="BU20" s="131">
        <v>1.25</v>
      </c>
      <c r="BV20" s="204" t="s">
        <v>22</v>
      </c>
      <c r="BW20" s="204">
        <v>3.75</v>
      </c>
      <c r="BX20" s="204" t="s">
        <v>29</v>
      </c>
      <c r="BY20" s="204">
        <v>1.25</v>
      </c>
      <c r="BZ20" s="204" t="s">
        <v>22</v>
      </c>
      <c r="CA20" s="92">
        <v>3.75</v>
      </c>
      <c r="CB20" s="1" t="s">
        <v>29</v>
      </c>
      <c r="CC20" s="164">
        <v>1101</v>
      </c>
      <c r="CD20" s="1" t="s">
        <v>93</v>
      </c>
      <c r="CE20" s="1" t="s">
        <v>73</v>
      </c>
      <c r="CF20" s="1">
        <v>25</v>
      </c>
    </row>
    <row r="21" spans="1:84" ht="13.5" thickBot="1">
      <c r="A21" s="45">
        <v>114</v>
      </c>
      <c r="B21" s="64" t="s">
        <v>121</v>
      </c>
      <c r="C21" s="41">
        <v>9</v>
      </c>
      <c r="D21" s="41">
        <v>37.5</v>
      </c>
      <c r="E21" s="41" t="s">
        <v>33</v>
      </c>
      <c r="F21" s="41">
        <v>9</v>
      </c>
      <c r="G21" s="41">
        <v>37.5</v>
      </c>
      <c r="H21" s="41" t="s">
        <v>33</v>
      </c>
      <c r="I21" s="41">
        <v>7</v>
      </c>
      <c r="J21" s="41">
        <v>29.166666666666668</v>
      </c>
      <c r="K21" s="41" t="s">
        <v>33</v>
      </c>
      <c r="L21" s="41">
        <v>9</v>
      </c>
      <c r="M21" s="41">
        <v>37.5</v>
      </c>
      <c r="N21" s="41" t="s">
        <v>33</v>
      </c>
      <c r="O21" s="41">
        <v>12</v>
      </c>
      <c r="P21" s="41">
        <v>50</v>
      </c>
      <c r="Q21" s="41" t="s">
        <v>33</v>
      </c>
      <c r="R21" s="41">
        <v>21</v>
      </c>
      <c r="S21" s="41">
        <v>46.666666666666664</v>
      </c>
      <c r="T21" s="41" t="s">
        <v>33</v>
      </c>
      <c r="U21" s="41">
        <v>15</v>
      </c>
      <c r="V21" s="41">
        <v>50</v>
      </c>
      <c r="W21" s="41" t="s">
        <v>33</v>
      </c>
      <c r="X21" s="41">
        <v>9</v>
      </c>
      <c r="Y21" s="41">
        <v>37.5</v>
      </c>
      <c r="Z21" s="41" t="s">
        <v>33</v>
      </c>
      <c r="AA21" s="45">
        <v>325.83333333333337</v>
      </c>
      <c r="AB21" s="45">
        <v>40.729166666666671</v>
      </c>
      <c r="AC21" s="89">
        <v>735.85104166666679</v>
      </c>
      <c r="AD21" s="41">
        <v>0</v>
      </c>
      <c r="AE21" s="41">
        <v>0</v>
      </c>
      <c r="AF21" s="41" t="s">
        <v>47</v>
      </c>
      <c r="AG21" s="41">
        <v>3.75</v>
      </c>
      <c r="AH21" s="41" t="s">
        <v>29</v>
      </c>
      <c r="AI21" s="41">
        <v>5</v>
      </c>
      <c r="AJ21" s="41" t="s">
        <v>29</v>
      </c>
      <c r="AK21" s="41">
        <v>2.5</v>
      </c>
      <c r="AL21" s="41" t="s">
        <v>22</v>
      </c>
      <c r="AM21" s="41">
        <v>2.5</v>
      </c>
      <c r="AN21" s="41" t="s">
        <v>22</v>
      </c>
      <c r="AO21" s="41">
        <v>6.25</v>
      </c>
      <c r="AP21" s="41" t="s">
        <v>29</v>
      </c>
      <c r="AQ21" s="41">
        <v>6.25</v>
      </c>
      <c r="AR21" s="41" t="s">
        <v>29</v>
      </c>
      <c r="AS21" s="41">
        <v>3.75</v>
      </c>
      <c r="AT21" s="41" t="s">
        <v>29</v>
      </c>
      <c r="AU21" s="41">
        <v>1.25</v>
      </c>
      <c r="AV21" s="41" t="s">
        <v>22</v>
      </c>
      <c r="AW21" s="41">
        <v>2.5</v>
      </c>
      <c r="AX21" s="41" t="s">
        <v>22</v>
      </c>
      <c r="AY21" s="41">
        <v>1.25</v>
      </c>
      <c r="AZ21" s="41" t="s">
        <v>22</v>
      </c>
      <c r="BA21" s="41">
        <v>5</v>
      </c>
      <c r="BB21" s="41" t="s">
        <v>29</v>
      </c>
      <c r="BC21" s="41">
        <v>2.5</v>
      </c>
      <c r="BD21" s="41" t="s">
        <v>22</v>
      </c>
      <c r="BE21" s="41">
        <v>6.25</v>
      </c>
      <c r="BF21" s="41" t="s">
        <v>29</v>
      </c>
      <c r="BG21" s="41">
        <v>3.75</v>
      </c>
      <c r="BH21" s="41" t="s">
        <v>29</v>
      </c>
      <c r="BI21" s="41">
        <v>6.25</v>
      </c>
      <c r="BJ21" s="41" t="s">
        <v>29</v>
      </c>
      <c r="BK21" s="41">
        <v>4.666666666666667</v>
      </c>
      <c r="BL21" s="41" t="s">
        <v>29</v>
      </c>
      <c r="BM21" s="180">
        <v>5.333333333333333</v>
      </c>
      <c r="BN21" s="131" t="s">
        <v>29</v>
      </c>
      <c r="BO21" s="131">
        <v>4</v>
      </c>
      <c r="BP21" s="131" t="s">
        <v>29</v>
      </c>
      <c r="BQ21" s="131">
        <v>5</v>
      </c>
      <c r="BR21" s="131" t="s">
        <v>29</v>
      </c>
      <c r="BS21" s="131">
        <v>3.75</v>
      </c>
      <c r="BT21" s="131" t="s">
        <v>29</v>
      </c>
      <c r="BU21" s="131">
        <v>5</v>
      </c>
      <c r="BV21" s="204" t="s">
        <v>29</v>
      </c>
      <c r="BW21" s="204">
        <v>3.75</v>
      </c>
      <c r="BX21" s="204" t="s">
        <v>29</v>
      </c>
      <c r="BY21" s="204">
        <v>5</v>
      </c>
      <c r="BZ21" s="204" t="s">
        <v>29</v>
      </c>
      <c r="CA21" s="92">
        <v>5</v>
      </c>
      <c r="CB21" s="1" t="s">
        <v>29</v>
      </c>
      <c r="CC21" s="164">
        <v>1101</v>
      </c>
      <c r="CD21" s="1" t="s">
        <v>91</v>
      </c>
      <c r="CE21" s="1" t="s">
        <v>73</v>
      </c>
      <c r="CF21" s="1">
        <v>30</v>
      </c>
    </row>
    <row r="22" spans="1:84" ht="13.5" thickBot="1">
      <c r="A22" s="45">
        <v>145</v>
      </c>
      <c r="B22" s="64" t="s">
        <v>125</v>
      </c>
      <c r="C22" s="41">
        <v>7</v>
      </c>
      <c r="D22" s="41">
        <v>29.166666666666668</v>
      </c>
      <c r="E22" s="41" t="s">
        <v>33</v>
      </c>
      <c r="F22" s="41">
        <v>12</v>
      </c>
      <c r="G22" s="41">
        <v>50</v>
      </c>
      <c r="H22" s="41" t="s">
        <v>33</v>
      </c>
      <c r="I22" s="41">
        <v>9</v>
      </c>
      <c r="J22" s="41">
        <v>37.5</v>
      </c>
      <c r="K22" s="41" t="s">
        <v>33</v>
      </c>
      <c r="L22" s="41">
        <v>8</v>
      </c>
      <c r="M22" s="41">
        <v>33.333333333333329</v>
      </c>
      <c r="N22" s="41" t="s">
        <v>33</v>
      </c>
      <c r="O22" s="41">
        <v>17</v>
      </c>
      <c r="P22" s="41">
        <v>70.833333333333343</v>
      </c>
      <c r="Q22" s="41" t="s">
        <v>45</v>
      </c>
      <c r="R22" s="41">
        <v>17</v>
      </c>
      <c r="S22" s="41">
        <v>37.777777777777779</v>
      </c>
      <c r="T22" s="41" t="s">
        <v>33</v>
      </c>
      <c r="U22" s="41">
        <v>12</v>
      </c>
      <c r="V22" s="41">
        <v>40</v>
      </c>
      <c r="W22" s="41" t="s">
        <v>33</v>
      </c>
      <c r="X22" s="41">
        <v>6</v>
      </c>
      <c r="Y22" s="41">
        <v>25</v>
      </c>
      <c r="Z22" s="41" t="s">
        <v>33</v>
      </c>
      <c r="AA22" s="45">
        <v>323.61111111111114</v>
      </c>
      <c r="AB22" s="45">
        <v>40.451388888888893</v>
      </c>
      <c r="AC22" s="89">
        <v>758.60844907407318</v>
      </c>
      <c r="AD22" s="41">
        <v>0</v>
      </c>
      <c r="AE22" s="41">
        <v>0</v>
      </c>
      <c r="AF22" s="41" t="s">
        <v>47</v>
      </c>
      <c r="AG22" s="41">
        <v>2.5</v>
      </c>
      <c r="AH22" s="41" t="s">
        <v>22</v>
      </c>
      <c r="AI22" s="41">
        <v>2.5</v>
      </c>
      <c r="AJ22" s="41" t="s">
        <v>22</v>
      </c>
      <c r="AK22" s="41">
        <v>3.75</v>
      </c>
      <c r="AL22" s="41" t="s">
        <v>29</v>
      </c>
      <c r="AM22" s="41">
        <v>3.75</v>
      </c>
      <c r="AN22" s="41" t="s">
        <v>29</v>
      </c>
      <c r="AO22" s="41">
        <v>6.25</v>
      </c>
      <c r="AP22" s="41" t="s">
        <v>29</v>
      </c>
      <c r="AQ22" s="41">
        <v>6.25</v>
      </c>
      <c r="AR22" s="41" t="s">
        <v>29</v>
      </c>
      <c r="AS22" s="41">
        <v>2.5</v>
      </c>
      <c r="AT22" s="41" t="s">
        <v>22</v>
      </c>
      <c r="AU22" s="41">
        <v>5</v>
      </c>
      <c r="AV22" s="41" t="s">
        <v>29</v>
      </c>
      <c r="AW22" s="41">
        <v>1.25</v>
      </c>
      <c r="AX22" s="41" t="s">
        <v>22</v>
      </c>
      <c r="AY22" s="41">
        <v>1.25</v>
      </c>
      <c r="AZ22" s="41" t="s">
        <v>22</v>
      </c>
      <c r="BA22" s="41">
        <v>6.25</v>
      </c>
      <c r="BB22" s="41" t="s">
        <v>29</v>
      </c>
      <c r="BC22" s="41">
        <v>3.75</v>
      </c>
      <c r="BD22" s="41" t="s">
        <v>29</v>
      </c>
      <c r="BE22" s="41">
        <v>7.5</v>
      </c>
      <c r="BF22" s="41" t="s">
        <v>46</v>
      </c>
      <c r="BG22" s="41">
        <v>2.5</v>
      </c>
      <c r="BH22" s="41" t="s">
        <v>22</v>
      </c>
      <c r="BI22" s="41">
        <v>3.75</v>
      </c>
      <c r="BJ22" s="41" t="s">
        <v>29</v>
      </c>
      <c r="BK22" s="41">
        <v>4.666666666666667</v>
      </c>
      <c r="BL22" s="41" t="s">
        <v>29</v>
      </c>
      <c r="BM22" s="180">
        <v>2.6666666666666665</v>
      </c>
      <c r="BN22" s="131" t="s">
        <v>22</v>
      </c>
      <c r="BO22" s="131">
        <v>4</v>
      </c>
      <c r="BP22" s="45" t="s">
        <v>29</v>
      </c>
      <c r="BQ22" s="131">
        <v>5</v>
      </c>
      <c r="BR22" s="131" t="s">
        <v>29</v>
      </c>
      <c r="BS22" s="131">
        <v>5</v>
      </c>
      <c r="BT22" s="131" t="s">
        <v>29</v>
      </c>
      <c r="BU22" s="131">
        <v>5</v>
      </c>
      <c r="BV22" s="204" t="s">
        <v>29</v>
      </c>
      <c r="BW22" s="204">
        <v>2.5</v>
      </c>
      <c r="BX22" s="204" t="s">
        <v>22</v>
      </c>
      <c r="BY22" s="204">
        <v>1.25</v>
      </c>
      <c r="BZ22" s="204" t="s">
        <v>22</v>
      </c>
      <c r="CA22" s="92">
        <v>1.25</v>
      </c>
      <c r="CB22" s="1" t="s">
        <v>22</v>
      </c>
      <c r="CC22" s="164">
        <v>1101</v>
      </c>
      <c r="CD22" s="1" t="s">
        <v>91</v>
      </c>
      <c r="CE22" s="1" t="s">
        <v>73</v>
      </c>
      <c r="CF22" s="1">
        <v>34</v>
      </c>
    </row>
    <row r="23" spans="1:84" ht="13.5" thickBot="1">
      <c r="A23" s="45">
        <v>2</v>
      </c>
      <c r="B23" s="64" t="s">
        <v>129</v>
      </c>
      <c r="C23" s="41">
        <v>10</v>
      </c>
      <c r="D23" s="41">
        <v>41.666666666666671</v>
      </c>
      <c r="E23" s="41" t="s">
        <v>33</v>
      </c>
      <c r="F23" s="41">
        <v>13</v>
      </c>
      <c r="G23" s="41">
        <v>54.166666666666664</v>
      </c>
      <c r="H23" s="41" t="s">
        <v>45</v>
      </c>
      <c r="I23" s="41">
        <v>9</v>
      </c>
      <c r="J23" s="41">
        <v>37.5</v>
      </c>
      <c r="K23" s="41" t="s">
        <v>33</v>
      </c>
      <c r="L23" s="41">
        <v>6</v>
      </c>
      <c r="M23" s="41">
        <v>25</v>
      </c>
      <c r="N23" s="41" t="s">
        <v>33</v>
      </c>
      <c r="O23" s="41">
        <v>12</v>
      </c>
      <c r="P23" s="41">
        <v>50</v>
      </c>
      <c r="Q23" s="41" t="s">
        <v>33</v>
      </c>
      <c r="R23" s="41">
        <v>23</v>
      </c>
      <c r="S23" s="41">
        <v>51.111111111111107</v>
      </c>
      <c r="T23" s="41" t="s">
        <v>45</v>
      </c>
      <c r="U23" s="41">
        <v>12</v>
      </c>
      <c r="V23" s="41">
        <v>40</v>
      </c>
      <c r="W23" s="41" t="s">
        <v>33</v>
      </c>
      <c r="X23" s="41">
        <v>4</v>
      </c>
      <c r="Y23" s="41">
        <v>16.666666666666664</v>
      </c>
      <c r="Z23" s="41" t="s">
        <v>33</v>
      </c>
      <c r="AA23" s="45">
        <v>316.11111111111114</v>
      </c>
      <c r="AB23" s="45">
        <v>39.513888888888893</v>
      </c>
      <c r="AC23" s="89">
        <v>818</v>
      </c>
      <c r="AD23" s="41">
        <v>0</v>
      </c>
      <c r="AE23" s="41">
        <v>0</v>
      </c>
      <c r="AF23" s="41" t="s">
        <v>47</v>
      </c>
      <c r="AG23" s="41">
        <v>3.75</v>
      </c>
      <c r="AH23" s="41" t="s">
        <v>29</v>
      </c>
      <c r="AI23" s="41">
        <v>3.75</v>
      </c>
      <c r="AJ23" s="41" t="s">
        <v>29</v>
      </c>
      <c r="AK23" s="41">
        <v>5</v>
      </c>
      <c r="AL23" s="41" t="s">
        <v>29</v>
      </c>
      <c r="AM23" s="41">
        <v>3.75</v>
      </c>
      <c r="AN23" s="41" t="s">
        <v>29</v>
      </c>
      <c r="AO23" s="41">
        <v>5</v>
      </c>
      <c r="AP23" s="41" t="s">
        <v>29</v>
      </c>
      <c r="AQ23" s="41">
        <v>3.75</v>
      </c>
      <c r="AR23" s="41" t="s">
        <v>29</v>
      </c>
      <c r="AS23" s="41">
        <v>3.75</v>
      </c>
      <c r="AT23" s="41" t="s">
        <v>29</v>
      </c>
      <c r="AU23" s="41">
        <v>3.75</v>
      </c>
      <c r="AV23" s="41" t="s">
        <v>29</v>
      </c>
      <c r="AW23" s="41">
        <v>2.5</v>
      </c>
      <c r="AX23" s="41" t="s">
        <v>22</v>
      </c>
      <c r="AY23" s="41">
        <v>3.75</v>
      </c>
      <c r="AZ23" s="41" t="s">
        <v>29</v>
      </c>
      <c r="BA23" s="41">
        <v>1.25</v>
      </c>
      <c r="BB23" s="41" t="s">
        <v>22</v>
      </c>
      <c r="BC23" s="41">
        <v>7.5</v>
      </c>
      <c r="BD23" s="41" t="s">
        <v>46</v>
      </c>
      <c r="BE23" s="41">
        <v>1.25</v>
      </c>
      <c r="BF23" s="41" t="s">
        <v>22</v>
      </c>
      <c r="BG23" s="41">
        <v>3.75</v>
      </c>
      <c r="BH23" s="41" t="s">
        <v>29</v>
      </c>
      <c r="BI23" s="41">
        <v>5</v>
      </c>
      <c r="BJ23" s="41" t="s">
        <v>29</v>
      </c>
      <c r="BK23" s="41">
        <v>4.666666666666667</v>
      </c>
      <c r="BL23" s="41" t="s">
        <v>29</v>
      </c>
      <c r="BM23" s="180">
        <v>4.666666666666667</v>
      </c>
      <c r="BN23" s="131" t="s">
        <v>29</v>
      </c>
      <c r="BO23" s="131">
        <v>6</v>
      </c>
      <c r="BP23" s="131" t="s">
        <v>29</v>
      </c>
      <c r="BQ23" s="131">
        <v>5</v>
      </c>
      <c r="BR23" s="131" t="s">
        <v>29</v>
      </c>
      <c r="BS23" s="131">
        <v>2.5</v>
      </c>
      <c r="BT23" s="131" t="s">
        <v>22</v>
      </c>
      <c r="BU23" s="131">
        <v>3.75</v>
      </c>
      <c r="BV23" s="204" t="s">
        <v>29</v>
      </c>
      <c r="BW23" s="204">
        <v>2.5</v>
      </c>
      <c r="BX23" s="204" t="s">
        <v>22</v>
      </c>
      <c r="BY23" s="204">
        <v>3.75</v>
      </c>
      <c r="BZ23" s="204" t="s">
        <v>29</v>
      </c>
      <c r="CA23" s="92">
        <v>1.25</v>
      </c>
      <c r="CB23" s="1" t="s">
        <v>22</v>
      </c>
      <c r="CC23" s="164">
        <v>1101</v>
      </c>
      <c r="CD23" s="1" t="s">
        <v>91</v>
      </c>
      <c r="CE23" s="1" t="s">
        <v>73</v>
      </c>
      <c r="CF23" s="1">
        <v>38</v>
      </c>
    </row>
    <row r="24" spans="1:84" ht="13.5" thickBot="1">
      <c r="A24" s="45">
        <v>146</v>
      </c>
      <c r="B24" s="64" t="s">
        <v>130</v>
      </c>
      <c r="C24" s="41">
        <v>6</v>
      </c>
      <c r="D24" s="41">
        <v>25</v>
      </c>
      <c r="E24" s="41" t="s">
        <v>33</v>
      </c>
      <c r="F24" s="41">
        <v>12</v>
      </c>
      <c r="G24" s="41">
        <v>50</v>
      </c>
      <c r="H24" s="41" t="s">
        <v>33</v>
      </c>
      <c r="I24" s="41">
        <v>8</v>
      </c>
      <c r="J24" s="41">
        <v>33.333333333333329</v>
      </c>
      <c r="K24" s="41" t="s">
        <v>33</v>
      </c>
      <c r="L24" s="41">
        <v>11</v>
      </c>
      <c r="M24" s="41">
        <v>45.833333333333329</v>
      </c>
      <c r="N24" s="41" t="s">
        <v>33</v>
      </c>
      <c r="O24" s="41">
        <v>11</v>
      </c>
      <c r="P24" s="41">
        <v>45.833333333333329</v>
      </c>
      <c r="Q24" s="41" t="s">
        <v>33</v>
      </c>
      <c r="R24" s="41">
        <v>17</v>
      </c>
      <c r="S24" s="41">
        <v>37.777777777777779</v>
      </c>
      <c r="T24" s="41" t="s">
        <v>33</v>
      </c>
      <c r="U24" s="41">
        <v>11</v>
      </c>
      <c r="V24" s="41">
        <v>36.666666666666664</v>
      </c>
      <c r="W24" s="41" t="s">
        <v>33</v>
      </c>
      <c r="X24" s="41">
        <v>10</v>
      </c>
      <c r="Y24" s="41">
        <v>41.666666666666671</v>
      </c>
      <c r="Z24" s="41" t="s">
        <v>33</v>
      </c>
      <c r="AA24" s="45">
        <v>316.11111111111114</v>
      </c>
      <c r="AB24" s="45">
        <v>39.513888888888893</v>
      </c>
      <c r="AC24" s="89">
        <v>818</v>
      </c>
      <c r="AD24" s="41">
        <v>0</v>
      </c>
      <c r="AE24" s="41">
        <v>0</v>
      </c>
      <c r="AF24" s="41" t="s">
        <v>47</v>
      </c>
      <c r="AG24" s="41">
        <v>3.75</v>
      </c>
      <c r="AH24" s="41" t="s">
        <v>29</v>
      </c>
      <c r="AI24" s="41">
        <v>2.5</v>
      </c>
      <c r="AJ24" s="41" t="s">
        <v>22</v>
      </c>
      <c r="AK24" s="41">
        <v>1.25</v>
      </c>
      <c r="AL24" s="41" t="s">
        <v>22</v>
      </c>
      <c r="AM24" s="41">
        <v>3.75</v>
      </c>
      <c r="AN24" s="41" t="s">
        <v>29</v>
      </c>
      <c r="AO24" s="41">
        <v>7.5</v>
      </c>
      <c r="AP24" s="41" t="s">
        <v>46</v>
      </c>
      <c r="AQ24" s="41">
        <v>6.25</v>
      </c>
      <c r="AR24" s="41" t="s">
        <v>29</v>
      </c>
      <c r="AS24" s="41">
        <v>2.5</v>
      </c>
      <c r="AT24" s="41" t="s">
        <v>22</v>
      </c>
      <c r="AU24" s="41">
        <v>1.25</v>
      </c>
      <c r="AV24" s="41" t="s">
        <v>22</v>
      </c>
      <c r="AW24" s="41">
        <v>5</v>
      </c>
      <c r="AX24" s="41" t="s">
        <v>29</v>
      </c>
      <c r="AY24" s="41">
        <v>3.75</v>
      </c>
      <c r="AZ24" s="41" t="s">
        <v>29</v>
      </c>
      <c r="BA24" s="41">
        <v>2.5</v>
      </c>
      <c r="BB24" s="41" t="s">
        <v>22</v>
      </c>
      <c r="BC24" s="41">
        <v>6.25</v>
      </c>
      <c r="BD24" s="41" t="s">
        <v>29</v>
      </c>
      <c r="BE24" s="41">
        <v>2.5</v>
      </c>
      <c r="BF24" s="41" t="s">
        <v>22</v>
      </c>
      <c r="BG24" s="41">
        <v>3.75</v>
      </c>
      <c r="BH24" s="41" t="s">
        <v>29</v>
      </c>
      <c r="BI24" s="41">
        <v>7.5</v>
      </c>
      <c r="BJ24" s="41" t="s">
        <v>46</v>
      </c>
      <c r="BK24" s="41">
        <v>5.333333333333333</v>
      </c>
      <c r="BL24" s="41" t="s">
        <v>29</v>
      </c>
      <c r="BM24" s="180">
        <v>2.6666666666666665</v>
      </c>
      <c r="BN24" s="131" t="s">
        <v>22</v>
      </c>
      <c r="BO24" s="131">
        <v>3.333333333333333</v>
      </c>
      <c r="BP24" s="131" t="s">
        <v>22</v>
      </c>
      <c r="BQ24" s="131">
        <v>6.25</v>
      </c>
      <c r="BR24" s="131" t="s">
        <v>29</v>
      </c>
      <c r="BS24" s="131">
        <v>5</v>
      </c>
      <c r="BT24" s="131" t="s">
        <v>29</v>
      </c>
      <c r="BU24" s="131">
        <v>2.5</v>
      </c>
      <c r="BV24" s="204" t="s">
        <v>22</v>
      </c>
      <c r="BW24" s="204">
        <v>1.25</v>
      </c>
      <c r="BX24" s="204" t="s">
        <v>22</v>
      </c>
      <c r="BY24" s="204">
        <v>2.5</v>
      </c>
      <c r="BZ24" s="204" t="s">
        <v>22</v>
      </c>
      <c r="CA24" s="92">
        <v>5</v>
      </c>
      <c r="CB24" s="1" t="s">
        <v>29</v>
      </c>
      <c r="CC24" s="164">
        <v>1101</v>
      </c>
      <c r="CD24" s="1" t="s">
        <v>91</v>
      </c>
      <c r="CE24" s="1" t="s">
        <v>73</v>
      </c>
      <c r="CF24" s="1">
        <v>39</v>
      </c>
    </row>
    <row r="25" spans="1:84" ht="13.5" thickBot="1">
      <c r="A25" s="45">
        <v>109</v>
      </c>
      <c r="B25" s="64" t="s">
        <v>131</v>
      </c>
      <c r="C25" s="41">
        <v>9</v>
      </c>
      <c r="D25" s="41">
        <v>37.5</v>
      </c>
      <c r="E25" s="41" t="s">
        <v>33</v>
      </c>
      <c r="F25" s="41">
        <v>8</v>
      </c>
      <c r="G25" s="41">
        <v>33.333333333333329</v>
      </c>
      <c r="H25" s="41" t="s">
        <v>33</v>
      </c>
      <c r="I25" s="41">
        <v>8</v>
      </c>
      <c r="J25" s="41">
        <v>33.333333333333329</v>
      </c>
      <c r="K25" s="41" t="s">
        <v>33</v>
      </c>
      <c r="L25" s="41">
        <v>4</v>
      </c>
      <c r="M25" s="41">
        <v>16.666666666666664</v>
      </c>
      <c r="N25" s="41" t="s">
        <v>33</v>
      </c>
      <c r="O25" s="41">
        <v>14</v>
      </c>
      <c r="P25" s="41">
        <v>58.333333333333336</v>
      </c>
      <c r="Q25" s="41" t="s">
        <v>45</v>
      </c>
      <c r="R25" s="41">
        <v>22</v>
      </c>
      <c r="S25" s="41">
        <v>48.888888888888886</v>
      </c>
      <c r="T25" s="41" t="s">
        <v>33</v>
      </c>
      <c r="U25" s="41">
        <v>16</v>
      </c>
      <c r="V25" s="41">
        <v>53.333333333333336</v>
      </c>
      <c r="W25" s="41" t="s">
        <v>45</v>
      </c>
      <c r="X25" s="41">
        <v>8</v>
      </c>
      <c r="Y25" s="41">
        <v>33.333333333333329</v>
      </c>
      <c r="Z25" s="41" t="s">
        <v>33</v>
      </c>
      <c r="AA25" s="45">
        <v>314.72222222222217</v>
      </c>
      <c r="AB25" s="45">
        <v>39.340277777777771</v>
      </c>
      <c r="AC25" s="89">
        <v>828</v>
      </c>
      <c r="AD25" s="41">
        <v>0</v>
      </c>
      <c r="AE25" s="41">
        <v>0</v>
      </c>
      <c r="AF25" s="41" t="s">
        <v>47</v>
      </c>
      <c r="AG25" s="41">
        <v>3.75</v>
      </c>
      <c r="AH25" s="41" t="s">
        <v>29</v>
      </c>
      <c r="AI25" s="41">
        <v>2.5</v>
      </c>
      <c r="AJ25" s="41" t="s">
        <v>22</v>
      </c>
      <c r="AK25" s="41">
        <v>5</v>
      </c>
      <c r="AL25" s="41" t="s">
        <v>29</v>
      </c>
      <c r="AM25" s="41">
        <v>3.75</v>
      </c>
      <c r="AN25" s="41" t="s">
        <v>29</v>
      </c>
      <c r="AO25" s="41">
        <v>2.5</v>
      </c>
      <c r="AP25" s="41" t="s">
        <v>22</v>
      </c>
      <c r="AQ25" s="41">
        <v>2.5</v>
      </c>
      <c r="AR25" s="41" t="s">
        <v>22</v>
      </c>
      <c r="AS25" s="41">
        <v>2.5</v>
      </c>
      <c r="AT25" s="41" t="s">
        <v>22</v>
      </c>
      <c r="AU25" s="41">
        <v>2.5</v>
      </c>
      <c r="AV25" s="41" t="s">
        <v>22</v>
      </c>
      <c r="AW25" s="41">
        <v>3.75</v>
      </c>
      <c r="AX25" s="41" t="s">
        <v>29</v>
      </c>
      <c r="AY25" s="41">
        <v>2.5</v>
      </c>
      <c r="AZ25" s="41" t="s">
        <v>22</v>
      </c>
      <c r="BA25" s="41">
        <v>2.5</v>
      </c>
      <c r="BB25" s="41" t="s">
        <v>22</v>
      </c>
      <c r="BC25" s="41">
        <v>2.5</v>
      </c>
      <c r="BD25" s="41" t="s">
        <v>22</v>
      </c>
      <c r="BE25" s="41">
        <v>1.25</v>
      </c>
      <c r="BF25" s="41" t="s">
        <v>22</v>
      </c>
      <c r="BG25" s="41">
        <v>3.75</v>
      </c>
      <c r="BH25" s="41" t="s">
        <v>29</v>
      </c>
      <c r="BI25" s="41">
        <v>2.5</v>
      </c>
      <c r="BJ25" s="41" t="s">
        <v>22</v>
      </c>
      <c r="BK25" s="41">
        <v>5.333333333333333</v>
      </c>
      <c r="BL25" s="41" t="s">
        <v>29</v>
      </c>
      <c r="BM25" s="180">
        <v>5.333333333333333</v>
      </c>
      <c r="BN25" s="131" t="s">
        <v>29</v>
      </c>
      <c r="BO25" s="131">
        <v>4</v>
      </c>
      <c r="BP25" s="45" t="s">
        <v>29</v>
      </c>
      <c r="BQ25" s="131">
        <v>3.75</v>
      </c>
      <c r="BR25" s="131" t="s">
        <v>29</v>
      </c>
      <c r="BS25" s="131">
        <v>5</v>
      </c>
      <c r="BT25" s="131" t="s">
        <v>29</v>
      </c>
      <c r="BU25" s="131">
        <v>6.25</v>
      </c>
      <c r="BV25" s="204" t="s">
        <v>29</v>
      </c>
      <c r="BW25" s="204">
        <v>2.5</v>
      </c>
      <c r="BX25" s="204" t="s">
        <v>22</v>
      </c>
      <c r="BY25" s="204">
        <v>5</v>
      </c>
      <c r="BZ25" s="204" t="s">
        <v>29</v>
      </c>
      <c r="CA25" s="92">
        <v>2.5</v>
      </c>
      <c r="CB25" s="1" t="s">
        <v>22</v>
      </c>
      <c r="CC25" s="164">
        <v>1101</v>
      </c>
      <c r="CD25" s="1" t="s">
        <v>91</v>
      </c>
      <c r="CE25" s="1" t="s">
        <v>73</v>
      </c>
      <c r="CF25" s="1">
        <v>40</v>
      </c>
    </row>
    <row r="26" spans="1:84" ht="13.5" thickBot="1">
      <c r="A26" s="45">
        <v>72</v>
      </c>
      <c r="B26" s="64" t="s">
        <v>135</v>
      </c>
      <c r="C26" s="41">
        <v>5</v>
      </c>
      <c r="D26" s="41">
        <v>20.833333333333336</v>
      </c>
      <c r="E26" s="41" t="s">
        <v>33</v>
      </c>
      <c r="F26" s="41">
        <v>10</v>
      </c>
      <c r="G26" s="41">
        <v>41.666666666666671</v>
      </c>
      <c r="H26" s="41" t="s">
        <v>33</v>
      </c>
      <c r="I26" s="41">
        <v>9</v>
      </c>
      <c r="J26" s="41">
        <v>37.5</v>
      </c>
      <c r="K26" s="41" t="s">
        <v>33</v>
      </c>
      <c r="L26" s="41">
        <v>9</v>
      </c>
      <c r="M26" s="41">
        <v>37.5</v>
      </c>
      <c r="N26" s="41" t="s">
        <v>33</v>
      </c>
      <c r="O26" s="41">
        <v>10</v>
      </c>
      <c r="P26" s="41">
        <v>41.666666666666671</v>
      </c>
      <c r="Q26" s="41" t="s">
        <v>33</v>
      </c>
      <c r="R26" s="41">
        <v>17</v>
      </c>
      <c r="S26" s="41">
        <v>37.777777777777779</v>
      </c>
      <c r="T26" s="41" t="s">
        <v>33</v>
      </c>
      <c r="U26" s="41">
        <v>16</v>
      </c>
      <c r="V26" s="41">
        <v>53.333333333333336</v>
      </c>
      <c r="W26" s="41" t="s">
        <v>45</v>
      </c>
      <c r="X26" s="41">
        <v>9</v>
      </c>
      <c r="Y26" s="41">
        <v>37.5</v>
      </c>
      <c r="Z26" s="41" t="s">
        <v>33</v>
      </c>
      <c r="AA26" s="45">
        <v>307.77777777777777</v>
      </c>
      <c r="AB26" s="45">
        <v>38.472222222222221</v>
      </c>
      <c r="AC26" s="89">
        <v>872</v>
      </c>
      <c r="AD26" s="41">
        <v>0</v>
      </c>
      <c r="AE26" s="41">
        <v>0</v>
      </c>
      <c r="AF26" s="41" t="s">
        <v>47</v>
      </c>
      <c r="AG26" s="41">
        <v>2.5</v>
      </c>
      <c r="AH26" s="41" t="s">
        <v>22</v>
      </c>
      <c r="AI26" s="41">
        <v>0</v>
      </c>
      <c r="AJ26" s="41" t="s">
        <v>22</v>
      </c>
      <c r="AK26" s="41">
        <v>3.75</v>
      </c>
      <c r="AL26" s="41" t="s">
        <v>29</v>
      </c>
      <c r="AM26" s="41">
        <v>3.75</v>
      </c>
      <c r="AN26" s="41" t="s">
        <v>29</v>
      </c>
      <c r="AO26" s="41">
        <v>6.25</v>
      </c>
      <c r="AP26" s="41" t="s">
        <v>29</v>
      </c>
      <c r="AQ26" s="41">
        <v>2.5</v>
      </c>
      <c r="AR26" s="41" t="s">
        <v>22</v>
      </c>
      <c r="AS26" s="41">
        <v>1.25</v>
      </c>
      <c r="AT26" s="41" t="s">
        <v>22</v>
      </c>
      <c r="AU26" s="41">
        <v>2.5</v>
      </c>
      <c r="AV26" s="41" t="s">
        <v>22</v>
      </c>
      <c r="AW26" s="41">
        <v>5</v>
      </c>
      <c r="AX26" s="41" t="s">
        <v>29</v>
      </c>
      <c r="AY26" s="41">
        <v>3.75</v>
      </c>
      <c r="AZ26" s="41" t="s">
        <v>29</v>
      </c>
      <c r="BA26" s="41">
        <v>3.75</v>
      </c>
      <c r="BB26" s="41" t="s">
        <v>29</v>
      </c>
      <c r="BC26" s="41">
        <v>6.25</v>
      </c>
      <c r="BD26" s="41" t="s">
        <v>29</v>
      </c>
      <c r="BE26" s="41">
        <v>3.75</v>
      </c>
      <c r="BF26" s="41" t="s">
        <v>29</v>
      </c>
      <c r="BG26" s="41">
        <v>6.25</v>
      </c>
      <c r="BH26" s="41" t="s">
        <v>29</v>
      </c>
      <c r="BI26" s="41">
        <v>3.75</v>
      </c>
      <c r="BJ26" s="41" t="s">
        <v>29</v>
      </c>
      <c r="BK26" s="41">
        <v>3.333333333333333</v>
      </c>
      <c r="BL26" s="41" t="s">
        <v>22</v>
      </c>
      <c r="BM26" s="180">
        <v>4</v>
      </c>
      <c r="BN26" s="131" t="s">
        <v>29</v>
      </c>
      <c r="BO26" s="131">
        <v>4</v>
      </c>
      <c r="BP26" s="131" t="s">
        <v>29</v>
      </c>
      <c r="BQ26" s="131">
        <v>3.75</v>
      </c>
      <c r="BR26" s="131" t="s">
        <v>29</v>
      </c>
      <c r="BS26" s="131">
        <v>5</v>
      </c>
      <c r="BT26" s="131" t="s">
        <v>29</v>
      </c>
      <c r="BU26" s="131">
        <v>7.5</v>
      </c>
      <c r="BV26" s="204" t="s">
        <v>46</v>
      </c>
      <c r="BW26" s="204">
        <v>1.25</v>
      </c>
      <c r="BX26" s="204" t="s">
        <v>22</v>
      </c>
      <c r="BY26" s="204">
        <v>3.75</v>
      </c>
      <c r="BZ26" s="204" t="s">
        <v>29</v>
      </c>
      <c r="CA26" s="92">
        <v>5</v>
      </c>
      <c r="CB26" s="1" t="s">
        <v>29</v>
      </c>
      <c r="CC26" s="164">
        <v>1101</v>
      </c>
      <c r="CD26" s="1" t="s">
        <v>91</v>
      </c>
      <c r="CE26" s="1" t="s">
        <v>73</v>
      </c>
      <c r="CF26" s="1">
        <v>44</v>
      </c>
    </row>
    <row r="27" spans="1:84" ht="13.5" thickBot="1">
      <c r="A27" s="45">
        <v>75</v>
      </c>
      <c r="B27" s="64" t="s">
        <v>139</v>
      </c>
      <c r="C27" s="41">
        <v>6</v>
      </c>
      <c r="D27" s="41">
        <v>25</v>
      </c>
      <c r="E27" s="41" t="s">
        <v>33</v>
      </c>
      <c r="F27" s="41">
        <v>11</v>
      </c>
      <c r="G27" s="41">
        <v>45.833333333333329</v>
      </c>
      <c r="H27" s="41" t="s">
        <v>33</v>
      </c>
      <c r="I27" s="41">
        <v>10</v>
      </c>
      <c r="J27" s="41">
        <v>41.666666666666671</v>
      </c>
      <c r="K27" s="41" t="s">
        <v>33</v>
      </c>
      <c r="L27" s="41">
        <v>7</v>
      </c>
      <c r="M27" s="41">
        <v>29.166666666666668</v>
      </c>
      <c r="N27" s="41" t="s">
        <v>33</v>
      </c>
      <c r="O27" s="41">
        <v>13</v>
      </c>
      <c r="P27" s="41">
        <v>54.166666666666664</v>
      </c>
      <c r="Q27" s="41" t="s">
        <v>45</v>
      </c>
      <c r="R27" s="41">
        <v>18</v>
      </c>
      <c r="S27" s="41">
        <v>40</v>
      </c>
      <c r="T27" s="41" t="s">
        <v>33</v>
      </c>
      <c r="U27" s="41">
        <v>9</v>
      </c>
      <c r="V27" s="41">
        <v>30</v>
      </c>
      <c r="W27" s="41" t="s">
        <v>33</v>
      </c>
      <c r="X27" s="41">
        <v>9</v>
      </c>
      <c r="Y27" s="41">
        <v>37.5</v>
      </c>
      <c r="Z27" s="41" t="s">
        <v>33</v>
      </c>
      <c r="AA27" s="45">
        <v>303.33333333333331</v>
      </c>
      <c r="AB27" s="45">
        <v>37.916666666666664</v>
      </c>
      <c r="AC27" s="89">
        <v>894</v>
      </c>
      <c r="AD27" s="41">
        <v>0</v>
      </c>
      <c r="AE27" s="41">
        <v>0</v>
      </c>
      <c r="AF27" s="41" t="s">
        <v>47</v>
      </c>
      <c r="AG27" s="41">
        <v>1.25</v>
      </c>
      <c r="AH27" s="41" t="s">
        <v>22</v>
      </c>
      <c r="AI27" s="41">
        <v>2.5</v>
      </c>
      <c r="AJ27" s="41" t="s">
        <v>22</v>
      </c>
      <c r="AK27" s="41">
        <v>3.75</v>
      </c>
      <c r="AL27" s="41" t="s">
        <v>29</v>
      </c>
      <c r="AM27" s="41">
        <v>6.25</v>
      </c>
      <c r="AN27" s="41" t="s">
        <v>29</v>
      </c>
      <c r="AO27" s="41">
        <v>5</v>
      </c>
      <c r="AP27" s="41" t="s">
        <v>29</v>
      </c>
      <c r="AQ27" s="41">
        <v>3.75</v>
      </c>
      <c r="AR27" s="41" t="s">
        <v>29</v>
      </c>
      <c r="AS27" s="41">
        <v>3.75</v>
      </c>
      <c r="AT27" s="41" t="s">
        <v>29</v>
      </c>
      <c r="AU27" s="41">
        <v>1.25</v>
      </c>
      <c r="AV27" s="41" t="s">
        <v>22</v>
      </c>
      <c r="AW27" s="41">
        <v>5</v>
      </c>
      <c r="AX27" s="41" t="s">
        <v>29</v>
      </c>
      <c r="AY27" s="41">
        <v>1.25</v>
      </c>
      <c r="AZ27" s="41" t="s">
        <v>22</v>
      </c>
      <c r="BA27" s="41">
        <v>2.5</v>
      </c>
      <c r="BB27" s="41" t="s">
        <v>22</v>
      </c>
      <c r="BC27" s="41">
        <v>6.25</v>
      </c>
      <c r="BD27" s="41" t="s">
        <v>29</v>
      </c>
      <c r="BE27" s="41">
        <v>3.75</v>
      </c>
      <c r="BF27" s="41" t="s">
        <v>29</v>
      </c>
      <c r="BG27" s="41">
        <v>3.75</v>
      </c>
      <c r="BH27" s="41" t="s">
        <v>29</v>
      </c>
      <c r="BI27" s="41">
        <v>6.25</v>
      </c>
      <c r="BJ27" s="41" t="s">
        <v>29</v>
      </c>
      <c r="BK27" s="41">
        <v>4.666666666666667</v>
      </c>
      <c r="BL27" s="41" t="s">
        <v>29</v>
      </c>
      <c r="BM27" s="180">
        <v>4</v>
      </c>
      <c r="BN27" s="131" t="s">
        <v>29</v>
      </c>
      <c r="BO27" s="131">
        <v>3.333333333333333</v>
      </c>
      <c r="BP27" s="131" t="s">
        <v>22</v>
      </c>
      <c r="BQ27" s="131">
        <v>2.5</v>
      </c>
      <c r="BR27" s="131" t="s">
        <v>22</v>
      </c>
      <c r="BS27" s="131">
        <v>5</v>
      </c>
      <c r="BT27" s="131" t="s">
        <v>29</v>
      </c>
      <c r="BU27" s="131">
        <v>1.25</v>
      </c>
      <c r="BV27" s="204" t="s">
        <v>22</v>
      </c>
      <c r="BW27" s="204">
        <v>3.75</v>
      </c>
      <c r="BX27" s="204" t="s">
        <v>29</v>
      </c>
      <c r="BY27" s="204">
        <v>1.25</v>
      </c>
      <c r="BZ27" s="204" t="s">
        <v>22</v>
      </c>
      <c r="CA27" s="92">
        <v>3.75</v>
      </c>
      <c r="CB27" s="1" t="s">
        <v>29</v>
      </c>
      <c r="CC27" s="164">
        <v>1101</v>
      </c>
      <c r="CD27" s="1" t="s">
        <v>93</v>
      </c>
      <c r="CE27" s="1" t="s">
        <v>73</v>
      </c>
      <c r="CF27" s="1">
        <v>48</v>
      </c>
    </row>
    <row r="28" spans="1:84" ht="13.5" thickBot="1">
      <c r="A28" s="45">
        <v>112</v>
      </c>
      <c r="B28" s="64" t="s">
        <v>141</v>
      </c>
      <c r="C28" s="41">
        <v>7</v>
      </c>
      <c r="D28" s="41">
        <v>29.166666666666668</v>
      </c>
      <c r="E28" s="41" t="s">
        <v>33</v>
      </c>
      <c r="F28" s="41">
        <v>12</v>
      </c>
      <c r="G28" s="41">
        <v>50</v>
      </c>
      <c r="H28" s="41" t="s">
        <v>33</v>
      </c>
      <c r="I28" s="41">
        <v>6</v>
      </c>
      <c r="J28" s="41">
        <v>25</v>
      </c>
      <c r="K28" s="41" t="s">
        <v>33</v>
      </c>
      <c r="L28" s="41">
        <v>6</v>
      </c>
      <c r="M28" s="41">
        <v>25</v>
      </c>
      <c r="N28" s="41" t="s">
        <v>33</v>
      </c>
      <c r="O28" s="41">
        <v>14</v>
      </c>
      <c r="P28" s="41">
        <v>58.333333333333336</v>
      </c>
      <c r="Q28" s="41" t="s">
        <v>45</v>
      </c>
      <c r="R28" s="41">
        <v>15</v>
      </c>
      <c r="S28" s="41">
        <v>33.333333333333329</v>
      </c>
      <c r="T28" s="41" t="s">
        <v>33</v>
      </c>
      <c r="U28" s="41">
        <v>14</v>
      </c>
      <c r="V28" s="41">
        <v>46.666666666666664</v>
      </c>
      <c r="W28" s="41" t="s">
        <v>33</v>
      </c>
      <c r="X28" s="41">
        <v>8</v>
      </c>
      <c r="Y28" s="41">
        <v>33.333333333333329</v>
      </c>
      <c r="Z28" s="41" t="s">
        <v>33</v>
      </c>
      <c r="AA28" s="45">
        <v>300.83333333333337</v>
      </c>
      <c r="AB28" s="45">
        <v>37.604166666666671</v>
      </c>
      <c r="AC28" s="89">
        <v>906</v>
      </c>
      <c r="AD28" s="41">
        <v>0</v>
      </c>
      <c r="AE28" s="41">
        <v>0</v>
      </c>
      <c r="AF28" s="41" t="s">
        <v>47</v>
      </c>
      <c r="AG28" s="41">
        <v>2.5</v>
      </c>
      <c r="AH28" s="41" t="s">
        <v>22</v>
      </c>
      <c r="AI28" s="41">
        <v>3.75</v>
      </c>
      <c r="AJ28" s="41" t="s">
        <v>29</v>
      </c>
      <c r="AK28" s="41">
        <v>2.5</v>
      </c>
      <c r="AL28" s="41" t="s">
        <v>22</v>
      </c>
      <c r="AM28" s="41">
        <v>6.25</v>
      </c>
      <c r="AN28" s="41" t="s">
        <v>29</v>
      </c>
      <c r="AO28" s="41">
        <v>1.25</v>
      </c>
      <c r="AP28" s="41" t="s">
        <v>22</v>
      </c>
      <c r="AQ28" s="41">
        <v>5</v>
      </c>
      <c r="AR28" s="41" t="s">
        <v>29</v>
      </c>
      <c r="AS28" s="41">
        <v>5</v>
      </c>
      <c r="AT28" s="41" t="s">
        <v>29</v>
      </c>
      <c r="AU28" s="41">
        <v>1.25</v>
      </c>
      <c r="AV28" s="41" t="s">
        <v>22</v>
      </c>
      <c r="AW28" s="41">
        <v>2.5</v>
      </c>
      <c r="AX28" s="41" t="s">
        <v>22</v>
      </c>
      <c r="AY28" s="41">
        <v>1.25</v>
      </c>
      <c r="AZ28" s="41" t="s">
        <v>22</v>
      </c>
      <c r="BA28" s="41">
        <v>2.5</v>
      </c>
      <c r="BB28" s="41" t="s">
        <v>22</v>
      </c>
      <c r="BC28" s="41">
        <v>5</v>
      </c>
      <c r="BD28" s="41" t="s">
        <v>29</v>
      </c>
      <c r="BE28" s="41">
        <v>3.75</v>
      </c>
      <c r="BF28" s="41" t="s">
        <v>29</v>
      </c>
      <c r="BG28" s="41">
        <v>3.75</v>
      </c>
      <c r="BH28" s="41" t="s">
        <v>29</v>
      </c>
      <c r="BI28" s="41">
        <v>5</v>
      </c>
      <c r="BJ28" s="41" t="s">
        <v>29</v>
      </c>
      <c r="BK28" s="41">
        <v>4</v>
      </c>
      <c r="BL28" s="41" t="s">
        <v>29</v>
      </c>
      <c r="BM28" s="180">
        <v>2</v>
      </c>
      <c r="BN28" s="131" t="s">
        <v>22</v>
      </c>
      <c r="BO28" s="131">
        <v>4</v>
      </c>
      <c r="BP28" s="131" t="s">
        <v>29</v>
      </c>
      <c r="BQ28" s="131">
        <v>6.25</v>
      </c>
      <c r="BR28" s="131" t="s">
        <v>29</v>
      </c>
      <c r="BS28" s="131">
        <v>3.75</v>
      </c>
      <c r="BT28" s="131" t="s">
        <v>29</v>
      </c>
      <c r="BU28" s="131">
        <v>2.5</v>
      </c>
      <c r="BV28" s="204" t="s">
        <v>22</v>
      </c>
      <c r="BW28" s="204">
        <v>5</v>
      </c>
      <c r="BX28" s="204" t="s">
        <v>29</v>
      </c>
      <c r="BY28" s="204">
        <v>2.5</v>
      </c>
      <c r="BZ28" s="204" t="s">
        <v>22</v>
      </c>
      <c r="CA28" s="92">
        <v>3.75</v>
      </c>
      <c r="CB28" s="1" t="s">
        <v>29</v>
      </c>
      <c r="CC28" s="164">
        <v>1101</v>
      </c>
      <c r="CD28" s="1" t="s">
        <v>91</v>
      </c>
      <c r="CE28" s="1" t="s">
        <v>73</v>
      </c>
      <c r="CF28" s="1">
        <v>50</v>
      </c>
    </row>
    <row r="29" spans="1:84" ht="13.5" thickBot="1">
      <c r="A29" s="45">
        <v>36</v>
      </c>
      <c r="B29" s="64" t="s">
        <v>142</v>
      </c>
      <c r="C29" s="41">
        <v>10</v>
      </c>
      <c r="D29" s="41">
        <v>41.666666666666671</v>
      </c>
      <c r="E29" s="41" t="s">
        <v>33</v>
      </c>
      <c r="F29" s="41">
        <v>9</v>
      </c>
      <c r="G29" s="41">
        <v>37.5</v>
      </c>
      <c r="H29" s="41" t="s">
        <v>33</v>
      </c>
      <c r="I29" s="41">
        <v>9</v>
      </c>
      <c r="J29" s="41">
        <v>37.5</v>
      </c>
      <c r="K29" s="41" t="s">
        <v>33</v>
      </c>
      <c r="L29" s="41">
        <v>8</v>
      </c>
      <c r="M29" s="41">
        <v>33.333333333333329</v>
      </c>
      <c r="N29" s="41" t="s">
        <v>33</v>
      </c>
      <c r="O29" s="41">
        <v>9</v>
      </c>
      <c r="P29" s="41">
        <v>37.5</v>
      </c>
      <c r="Q29" s="41" t="s">
        <v>33</v>
      </c>
      <c r="R29" s="41">
        <v>15</v>
      </c>
      <c r="S29" s="41">
        <v>33.333333333333329</v>
      </c>
      <c r="T29" s="41" t="s">
        <v>33</v>
      </c>
      <c r="U29" s="41">
        <v>10</v>
      </c>
      <c r="V29" s="41">
        <v>33.333333333333329</v>
      </c>
      <c r="W29" s="41" t="s">
        <v>33</v>
      </c>
      <c r="X29" s="41">
        <v>11</v>
      </c>
      <c r="Y29" s="41">
        <v>45.833333333333329</v>
      </c>
      <c r="Z29" s="41" t="s">
        <v>33</v>
      </c>
      <c r="AA29" s="45">
        <v>299.99999999999994</v>
      </c>
      <c r="AB29" s="45">
        <v>37.499999999999993</v>
      </c>
      <c r="AC29" s="89">
        <v>909</v>
      </c>
      <c r="AD29" s="41">
        <v>0</v>
      </c>
      <c r="AE29" s="41">
        <v>0</v>
      </c>
      <c r="AF29" s="41" t="s">
        <v>47</v>
      </c>
      <c r="AG29" s="41">
        <v>2.5</v>
      </c>
      <c r="AH29" s="41" t="s">
        <v>22</v>
      </c>
      <c r="AI29" s="41">
        <v>3.75</v>
      </c>
      <c r="AJ29" s="41" t="s">
        <v>29</v>
      </c>
      <c r="AK29" s="41">
        <v>6.25</v>
      </c>
      <c r="AL29" s="41" t="s">
        <v>29</v>
      </c>
      <c r="AM29" s="41">
        <v>5</v>
      </c>
      <c r="AN29" s="41" t="s">
        <v>29</v>
      </c>
      <c r="AO29" s="41">
        <v>2.5</v>
      </c>
      <c r="AP29" s="41" t="s">
        <v>22</v>
      </c>
      <c r="AQ29" s="41">
        <v>0</v>
      </c>
      <c r="AR29" s="41" t="s">
        <v>22</v>
      </c>
      <c r="AS29" s="41">
        <v>6.25</v>
      </c>
      <c r="AT29" s="41" t="s">
        <v>29</v>
      </c>
      <c r="AU29" s="41">
        <v>3.75</v>
      </c>
      <c r="AV29" s="41" t="s">
        <v>29</v>
      </c>
      <c r="AW29" s="41">
        <v>6.25</v>
      </c>
      <c r="AX29" s="41" t="s">
        <v>29</v>
      </c>
      <c r="AY29" s="41">
        <v>2.5</v>
      </c>
      <c r="AZ29" s="41" t="s">
        <v>22</v>
      </c>
      <c r="BA29" s="41">
        <v>2.5</v>
      </c>
      <c r="BB29" s="41" t="s">
        <v>22</v>
      </c>
      <c r="BC29" s="41">
        <v>3.75</v>
      </c>
      <c r="BD29" s="41" t="s">
        <v>29</v>
      </c>
      <c r="BE29" s="41">
        <v>2.5</v>
      </c>
      <c r="BF29" s="41" t="s">
        <v>22</v>
      </c>
      <c r="BG29" s="41">
        <v>3.75</v>
      </c>
      <c r="BH29" s="41" t="s">
        <v>29</v>
      </c>
      <c r="BI29" s="41">
        <v>3.75</v>
      </c>
      <c r="BJ29" s="41" t="s">
        <v>29</v>
      </c>
      <c r="BK29" s="41">
        <v>2.6666666666666665</v>
      </c>
      <c r="BL29" s="41" t="s">
        <v>22</v>
      </c>
      <c r="BM29" s="180">
        <v>4</v>
      </c>
      <c r="BN29" s="131" t="s">
        <v>29</v>
      </c>
      <c r="BO29" s="131">
        <v>3.333333333333333</v>
      </c>
      <c r="BP29" s="131" t="s">
        <v>22</v>
      </c>
      <c r="BQ29" s="131">
        <v>3.75</v>
      </c>
      <c r="BR29" s="131" t="s">
        <v>29</v>
      </c>
      <c r="BS29" s="131">
        <v>3.75</v>
      </c>
      <c r="BT29" s="131" t="s">
        <v>29</v>
      </c>
      <c r="BU29" s="131">
        <v>2.5</v>
      </c>
      <c r="BV29" s="204" t="s">
        <v>22</v>
      </c>
      <c r="BW29" s="204">
        <v>3.75</v>
      </c>
      <c r="BX29" s="204" t="s">
        <v>29</v>
      </c>
      <c r="BY29" s="204">
        <v>3.75</v>
      </c>
      <c r="BZ29" s="204" t="s">
        <v>29</v>
      </c>
      <c r="CA29" s="92">
        <v>2.5</v>
      </c>
      <c r="CB29" s="1" t="s">
        <v>22</v>
      </c>
      <c r="CC29" s="164">
        <v>1101</v>
      </c>
      <c r="CD29" s="1" t="s">
        <v>93</v>
      </c>
      <c r="CE29" s="1" t="s">
        <v>73</v>
      </c>
      <c r="CF29" s="1">
        <v>51</v>
      </c>
    </row>
    <row r="30" spans="1:84" ht="13.5" thickBot="1">
      <c r="A30" s="45">
        <v>37</v>
      </c>
      <c r="B30" s="64" t="s">
        <v>155</v>
      </c>
      <c r="C30" s="41">
        <v>8</v>
      </c>
      <c r="D30" s="41">
        <v>33.333333333333329</v>
      </c>
      <c r="E30" s="41" t="s">
        <v>33</v>
      </c>
      <c r="F30" s="41">
        <v>11</v>
      </c>
      <c r="G30" s="41">
        <v>45.833333333333329</v>
      </c>
      <c r="H30" s="41" t="s">
        <v>33</v>
      </c>
      <c r="I30" s="41">
        <v>8</v>
      </c>
      <c r="J30" s="41">
        <v>33.333333333333329</v>
      </c>
      <c r="K30" s="41" t="s">
        <v>33</v>
      </c>
      <c r="L30" s="41">
        <v>10</v>
      </c>
      <c r="M30" s="41">
        <v>41.666666666666671</v>
      </c>
      <c r="N30" s="41" t="s">
        <v>33</v>
      </c>
      <c r="O30" s="41">
        <v>9</v>
      </c>
      <c r="P30" s="41">
        <v>37.5</v>
      </c>
      <c r="Q30" s="41" t="s">
        <v>33</v>
      </c>
      <c r="R30" s="41">
        <v>14</v>
      </c>
      <c r="S30" s="41">
        <v>31.111111111111111</v>
      </c>
      <c r="T30" s="41" t="s">
        <v>33</v>
      </c>
      <c r="U30" s="41">
        <v>7</v>
      </c>
      <c r="V30" s="41">
        <v>23.333333333333332</v>
      </c>
      <c r="W30" s="41" t="s">
        <v>33</v>
      </c>
      <c r="X30" s="41">
        <v>10</v>
      </c>
      <c r="Y30" s="41">
        <v>41.666666666666671</v>
      </c>
      <c r="Z30" s="41" t="s">
        <v>33</v>
      </c>
      <c r="AA30" s="45">
        <v>287.77777777777777</v>
      </c>
      <c r="AB30" s="45">
        <v>35.972222222222221</v>
      </c>
      <c r="AC30" s="89">
        <v>942</v>
      </c>
      <c r="AD30" s="41">
        <v>0</v>
      </c>
      <c r="AE30" s="41">
        <v>0</v>
      </c>
      <c r="AF30" s="41" t="s">
        <v>47</v>
      </c>
      <c r="AG30" s="41">
        <v>2.5</v>
      </c>
      <c r="AH30" s="41" t="s">
        <v>22</v>
      </c>
      <c r="AI30" s="41">
        <v>2.5</v>
      </c>
      <c r="AJ30" s="41" t="s">
        <v>22</v>
      </c>
      <c r="AK30" s="41">
        <v>5</v>
      </c>
      <c r="AL30" s="41" t="s">
        <v>29</v>
      </c>
      <c r="AM30" s="41">
        <v>2.5</v>
      </c>
      <c r="AN30" s="41" t="s">
        <v>22</v>
      </c>
      <c r="AO30" s="41">
        <v>5</v>
      </c>
      <c r="AP30" s="41" t="s">
        <v>29</v>
      </c>
      <c r="AQ30" s="41">
        <v>5</v>
      </c>
      <c r="AR30" s="41" t="s">
        <v>29</v>
      </c>
      <c r="AS30" s="41">
        <v>6.25</v>
      </c>
      <c r="AT30" s="41" t="s">
        <v>29</v>
      </c>
      <c r="AU30" s="41">
        <v>2.5</v>
      </c>
      <c r="AV30" s="41" t="s">
        <v>22</v>
      </c>
      <c r="AW30" s="41">
        <v>6.25</v>
      </c>
      <c r="AX30" s="41" t="s">
        <v>29</v>
      </c>
      <c r="AY30" s="41">
        <v>3.75</v>
      </c>
      <c r="AZ30" s="41" t="s">
        <v>29</v>
      </c>
      <c r="BA30" s="41">
        <v>3.75</v>
      </c>
      <c r="BB30" s="41" t="s">
        <v>29</v>
      </c>
      <c r="BC30" s="41">
        <v>1.25</v>
      </c>
      <c r="BD30" s="41" t="s">
        <v>22</v>
      </c>
      <c r="BE30" s="41">
        <v>3.75</v>
      </c>
      <c r="BF30" s="41" t="s">
        <v>29</v>
      </c>
      <c r="BG30" s="41">
        <v>5</v>
      </c>
      <c r="BH30" s="41" t="s">
        <v>29</v>
      </c>
      <c r="BI30" s="41">
        <v>2.5</v>
      </c>
      <c r="BJ30" s="41" t="s">
        <v>22</v>
      </c>
      <c r="BK30" s="41">
        <v>3.333333333333333</v>
      </c>
      <c r="BL30" s="41" t="s">
        <v>22</v>
      </c>
      <c r="BM30" s="180">
        <v>2.6666666666666665</v>
      </c>
      <c r="BN30" s="131" t="s">
        <v>22</v>
      </c>
      <c r="BO30" s="131">
        <v>3.333333333333333</v>
      </c>
      <c r="BP30" s="131" t="s">
        <v>22</v>
      </c>
      <c r="BQ30" s="131">
        <v>1.25</v>
      </c>
      <c r="BR30" s="131" t="s">
        <v>22</v>
      </c>
      <c r="BS30" s="131">
        <v>3.75</v>
      </c>
      <c r="BT30" s="131" t="s">
        <v>29</v>
      </c>
      <c r="BU30" s="131">
        <v>1.25</v>
      </c>
      <c r="BV30" s="204" t="s">
        <v>22</v>
      </c>
      <c r="BW30" s="204">
        <v>3.75</v>
      </c>
      <c r="BX30" s="204" t="s">
        <v>29</v>
      </c>
      <c r="BY30" s="204">
        <v>2.5</v>
      </c>
      <c r="BZ30" s="204" t="s">
        <v>22</v>
      </c>
      <c r="CA30" s="92">
        <v>3.75</v>
      </c>
      <c r="CB30" s="1" t="s">
        <v>29</v>
      </c>
      <c r="CC30" s="164">
        <v>1101</v>
      </c>
      <c r="CD30" s="1" t="s">
        <v>93</v>
      </c>
      <c r="CE30" s="1" t="s">
        <v>73</v>
      </c>
      <c r="CF30" s="1">
        <v>64</v>
      </c>
    </row>
    <row r="31" spans="1:84" ht="13.5" thickBot="1">
      <c r="A31" s="45">
        <v>5</v>
      </c>
      <c r="B31" s="64" t="s">
        <v>160</v>
      </c>
      <c r="C31" s="41">
        <v>7</v>
      </c>
      <c r="D31" s="41">
        <v>29.166666666666668</v>
      </c>
      <c r="E31" s="41" t="s">
        <v>33</v>
      </c>
      <c r="F31" s="41">
        <v>13</v>
      </c>
      <c r="G31" s="41">
        <v>54.166666666666664</v>
      </c>
      <c r="H31" s="41" t="s">
        <v>45</v>
      </c>
      <c r="I31" s="41">
        <v>8</v>
      </c>
      <c r="J31" s="41">
        <v>33.333333333333329</v>
      </c>
      <c r="K31" s="41" t="s">
        <v>33</v>
      </c>
      <c r="L31" s="41">
        <v>7</v>
      </c>
      <c r="M31" s="41">
        <v>29.166666666666668</v>
      </c>
      <c r="N31" s="41" t="s">
        <v>33</v>
      </c>
      <c r="O31" s="41">
        <v>12</v>
      </c>
      <c r="P31" s="41">
        <v>50</v>
      </c>
      <c r="Q31" s="41" t="s">
        <v>33</v>
      </c>
      <c r="R31" s="41">
        <v>19</v>
      </c>
      <c r="S31" s="41">
        <v>42.222222222222221</v>
      </c>
      <c r="T31" s="41" t="s">
        <v>33</v>
      </c>
      <c r="U31" s="41">
        <v>7</v>
      </c>
      <c r="V31" s="41">
        <v>23.333333333333332</v>
      </c>
      <c r="W31" s="41" t="s">
        <v>33</v>
      </c>
      <c r="X31" s="41">
        <v>5</v>
      </c>
      <c r="Y31" s="41">
        <v>20.833333333333336</v>
      </c>
      <c r="Z31" s="41" t="s">
        <v>33</v>
      </c>
      <c r="AA31" s="45">
        <v>282.22222222222217</v>
      </c>
      <c r="AB31" s="45">
        <v>35.277777777777771</v>
      </c>
      <c r="AC31" s="89">
        <v>947</v>
      </c>
      <c r="AD31" s="41">
        <v>0</v>
      </c>
      <c r="AE31" s="41">
        <v>0</v>
      </c>
      <c r="AF31" s="41" t="s">
        <v>47</v>
      </c>
      <c r="AG31" s="41">
        <v>3.75</v>
      </c>
      <c r="AH31" s="41" t="s">
        <v>29</v>
      </c>
      <c r="AI31" s="41">
        <v>2.5</v>
      </c>
      <c r="AJ31" s="41" t="s">
        <v>22</v>
      </c>
      <c r="AK31" s="41">
        <v>2.5</v>
      </c>
      <c r="AL31" s="41" t="s">
        <v>22</v>
      </c>
      <c r="AM31" s="41">
        <v>5</v>
      </c>
      <c r="AN31" s="41" t="s">
        <v>29</v>
      </c>
      <c r="AO31" s="41">
        <v>6.25</v>
      </c>
      <c r="AP31" s="41" t="s">
        <v>29</v>
      </c>
      <c r="AQ31" s="41">
        <v>6.25</v>
      </c>
      <c r="AR31" s="41" t="s">
        <v>29</v>
      </c>
      <c r="AS31" s="41">
        <v>2.5</v>
      </c>
      <c r="AT31" s="41" t="s">
        <v>22</v>
      </c>
      <c r="AU31" s="41">
        <v>2.5</v>
      </c>
      <c r="AV31" s="41" t="s">
        <v>22</v>
      </c>
      <c r="AW31" s="41">
        <v>3.75</v>
      </c>
      <c r="AX31" s="41" t="s">
        <v>29</v>
      </c>
      <c r="AY31" s="41">
        <v>1.25</v>
      </c>
      <c r="AZ31" s="41" t="s">
        <v>22</v>
      </c>
      <c r="BA31" s="41">
        <v>2.5</v>
      </c>
      <c r="BB31" s="41" t="s">
        <v>22</v>
      </c>
      <c r="BC31" s="41">
        <v>5</v>
      </c>
      <c r="BD31" s="41" t="s">
        <v>29</v>
      </c>
      <c r="BE31" s="41">
        <v>2.5</v>
      </c>
      <c r="BF31" s="41" t="s">
        <v>22</v>
      </c>
      <c r="BG31" s="41">
        <v>3.75</v>
      </c>
      <c r="BH31" s="41" t="s">
        <v>29</v>
      </c>
      <c r="BI31" s="41">
        <v>3.75</v>
      </c>
      <c r="BJ31" s="41" t="s">
        <v>29</v>
      </c>
      <c r="BK31" s="41">
        <v>4.666666666666667</v>
      </c>
      <c r="BL31" s="41" t="s">
        <v>29</v>
      </c>
      <c r="BM31" s="180">
        <v>5.333333333333333</v>
      </c>
      <c r="BN31" s="131" t="s">
        <v>29</v>
      </c>
      <c r="BO31" s="131">
        <v>2.6666666666666665</v>
      </c>
      <c r="BP31" s="131" t="s">
        <v>22</v>
      </c>
      <c r="BQ31" s="131">
        <v>0</v>
      </c>
      <c r="BR31" s="131" t="s">
        <v>22</v>
      </c>
      <c r="BS31" s="131">
        <v>3.75</v>
      </c>
      <c r="BT31" s="131" t="s">
        <v>29</v>
      </c>
      <c r="BU31" s="131">
        <v>2.5</v>
      </c>
      <c r="BV31" s="204" t="s">
        <v>22</v>
      </c>
      <c r="BW31" s="204">
        <v>1.25</v>
      </c>
      <c r="BX31" s="204" t="s">
        <v>22</v>
      </c>
      <c r="BY31" s="204">
        <v>2.5</v>
      </c>
      <c r="BZ31" s="204" t="s">
        <v>22</v>
      </c>
      <c r="CA31" s="92">
        <v>2.5</v>
      </c>
      <c r="CB31" s="1" t="s">
        <v>22</v>
      </c>
      <c r="CC31" s="164">
        <v>1101</v>
      </c>
      <c r="CD31" s="1" t="s">
        <v>91</v>
      </c>
      <c r="CE31" s="1" t="s">
        <v>73</v>
      </c>
      <c r="CF31" s="1">
        <v>69</v>
      </c>
    </row>
    <row r="32" spans="1:84" ht="13.5" thickBot="1">
      <c r="A32" s="45">
        <v>78</v>
      </c>
      <c r="B32" s="64" t="s">
        <v>164</v>
      </c>
      <c r="C32" s="41">
        <v>4</v>
      </c>
      <c r="D32" s="41">
        <v>16.666666666666664</v>
      </c>
      <c r="E32" s="41" t="s">
        <v>33</v>
      </c>
      <c r="F32" s="41">
        <v>9</v>
      </c>
      <c r="G32" s="41">
        <v>37.5</v>
      </c>
      <c r="H32" s="41" t="s">
        <v>33</v>
      </c>
      <c r="I32" s="41">
        <v>5</v>
      </c>
      <c r="J32" s="41">
        <v>20.833333333333336</v>
      </c>
      <c r="K32" s="41" t="s">
        <v>33</v>
      </c>
      <c r="L32" s="41">
        <v>8</v>
      </c>
      <c r="M32" s="41">
        <v>33.333333333333329</v>
      </c>
      <c r="N32" s="41" t="s">
        <v>33</v>
      </c>
      <c r="O32" s="41">
        <v>11</v>
      </c>
      <c r="P32" s="41">
        <v>45.833333333333329</v>
      </c>
      <c r="Q32" s="41" t="s">
        <v>33</v>
      </c>
      <c r="R32" s="41">
        <v>24</v>
      </c>
      <c r="S32" s="41">
        <v>53.333333333333336</v>
      </c>
      <c r="T32" s="41" t="s">
        <v>45</v>
      </c>
      <c r="U32" s="41">
        <v>11</v>
      </c>
      <c r="V32" s="41">
        <v>36.666666666666664</v>
      </c>
      <c r="W32" s="41" t="s">
        <v>33</v>
      </c>
      <c r="X32" s="41">
        <v>7</v>
      </c>
      <c r="Y32" s="41">
        <v>29.166666666666668</v>
      </c>
      <c r="Z32" s="41" t="s">
        <v>33</v>
      </c>
      <c r="AA32" s="45">
        <v>273.33333333333331</v>
      </c>
      <c r="AB32" s="45">
        <v>34.166666666666664</v>
      </c>
      <c r="AC32" s="89">
        <v>951</v>
      </c>
      <c r="AD32" s="41">
        <v>0</v>
      </c>
      <c r="AE32" s="41">
        <v>0</v>
      </c>
      <c r="AF32" s="41" t="s">
        <v>47</v>
      </c>
      <c r="AG32" s="41">
        <v>2.5</v>
      </c>
      <c r="AH32" s="41" t="s">
        <v>22</v>
      </c>
      <c r="AI32" s="41">
        <v>0</v>
      </c>
      <c r="AJ32" s="41" t="s">
        <v>22</v>
      </c>
      <c r="AK32" s="41">
        <v>2.5</v>
      </c>
      <c r="AL32" s="41" t="s">
        <v>22</v>
      </c>
      <c r="AM32" s="41">
        <v>5</v>
      </c>
      <c r="AN32" s="41" t="s">
        <v>29</v>
      </c>
      <c r="AO32" s="41">
        <v>1.25</v>
      </c>
      <c r="AP32" s="41" t="s">
        <v>22</v>
      </c>
      <c r="AQ32" s="41">
        <v>3.75</v>
      </c>
      <c r="AR32" s="41" t="s">
        <v>29</v>
      </c>
      <c r="AS32" s="41">
        <v>3.75</v>
      </c>
      <c r="AT32" s="41" t="s">
        <v>29</v>
      </c>
      <c r="AU32" s="41">
        <v>3.75</v>
      </c>
      <c r="AV32" s="41" t="s">
        <v>29</v>
      </c>
      <c r="AW32" s="41">
        <v>2.5</v>
      </c>
      <c r="AX32" s="41" t="s">
        <v>22</v>
      </c>
      <c r="AY32" s="41">
        <v>0</v>
      </c>
      <c r="AZ32" s="41" t="s">
        <v>22</v>
      </c>
      <c r="BA32" s="41">
        <v>1.25</v>
      </c>
      <c r="BB32" s="41" t="s">
        <v>22</v>
      </c>
      <c r="BC32" s="41">
        <v>6.25</v>
      </c>
      <c r="BD32" s="41" t="s">
        <v>29</v>
      </c>
      <c r="BE32" s="41">
        <v>2.5</v>
      </c>
      <c r="BF32" s="41" t="s">
        <v>22</v>
      </c>
      <c r="BG32" s="41">
        <v>3.75</v>
      </c>
      <c r="BH32" s="41" t="s">
        <v>29</v>
      </c>
      <c r="BI32" s="41">
        <v>6.25</v>
      </c>
      <c r="BJ32" s="41" t="s">
        <v>29</v>
      </c>
      <c r="BK32" s="41">
        <v>6</v>
      </c>
      <c r="BL32" s="41" t="s">
        <v>29</v>
      </c>
      <c r="BM32" s="180">
        <v>6</v>
      </c>
      <c r="BN32" s="131" t="s">
        <v>29</v>
      </c>
      <c r="BO32" s="131">
        <v>4</v>
      </c>
      <c r="BP32" s="131" t="s">
        <v>29</v>
      </c>
      <c r="BQ32" s="131">
        <v>2.5</v>
      </c>
      <c r="BR32" s="131" t="s">
        <v>22</v>
      </c>
      <c r="BS32" s="131">
        <v>5</v>
      </c>
      <c r="BT32" s="131" t="s">
        <v>29</v>
      </c>
      <c r="BU32" s="131">
        <v>5</v>
      </c>
      <c r="BV32" s="204" t="s">
        <v>29</v>
      </c>
      <c r="BW32" s="204">
        <v>2.5</v>
      </c>
      <c r="BX32" s="204" t="s">
        <v>22</v>
      </c>
      <c r="BY32" s="204">
        <v>3.75</v>
      </c>
      <c r="BZ32" s="204" t="s">
        <v>29</v>
      </c>
      <c r="CA32" s="92">
        <v>1.25</v>
      </c>
      <c r="CB32" s="1" t="s">
        <v>22</v>
      </c>
      <c r="CC32" s="164">
        <v>1101</v>
      </c>
      <c r="CD32" s="1" t="s">
        <v>93</v>
      </c>
      <c r="CE32" s="1" t="s">
        <v>73</v>
      </c>
      <c r="CF32" s="1">
        <v>73</v>
      </c>
    </row>
    <row r="33" spans="1:306" ht="13.5" thickBot="1">
      <c r="A33" s="45">
        <v>144</v>
      </c>
      <c r="B33" s="64" t="s">
        <v>173</v>
      </c>
      <c r="C33" s="41">
        <v>6</v>
      </c>
      <c r="D33" s="41">
        <v>25</v>
      </c>
      <c r="E33" s="41" t="s">
        <v>33</v>
      </c>
      <c r="F33" s="41">
        <v>11</v>
      </c>
      <c r="G33" s="41">
        <v>45.833333333333329</v>
      </c>
      <c r="H33" s="41" t="s">
        <v>33</v>
      </c>
      <c r="I33" s="41">
        <v>7</v>
      </c>
      <c r="J33" s="41">
        <v>29.166666666666668</v>
      </c>
      <c r="K33" s="41" t="s">
        <v>33</v>
      </c>
      <c r="L33" s="41">
        <v>8</v>
      </c>
      <c r="M33" s="41">
        <v>33.333333333333329</v>
      </c>
      <c r="N33" s="41" t="s">
        <v>33</v>
      </c>
      <c r="O33" s="41">
        <v>9</v>
      </c>
      <c r="P33" s="41">
        <v>37.5</v>
      </c>
      <c r="Q33" s="41" t="s">
        <v>33</v>
      </c>
      <c r="R33" s="41">
        <v>14</v>
      </c>
      <c r="S33" s="41">
        <v>31.111111111111111</v>
      </c>
      <c r="T33" s="41" t="s">
        <v>33</v>
      </c>
      <c r="U33" s="41">
        <v>12</v>
      </c>
      <c r="V33" s="41">
        <v>40</v>
      </c>
      <c r="W33" s="41" t="s">
        <v>33</v>
      </c>
      <c r="X33" s="41">
        <v>5</v>
      </c>
      <c r="Y33" s="41">
        <v>20.833333333333336</v>
      </c>
      <c r="Z33" s="41" t="s">
        <v>33</v>
      </c>
      <c r="AA33" s="45">
        <v>262.77777777777777</v>
      </c>
      <c r="AB33" s="45">
        <v>32.847222222222221</v>
      </c>
      <c r="AC33" s="89">
        <v>955</v>
      </c>
      <c r="AD33" s="41">
        <v>0</v>
      </c>
      <c r="AE33" s="41">
        <v>0</v>
      </c>
      <c r="AF33" s="41" t="s">
        <v>47</v>
      </c>
      <c r="AG33" s="41">
        <v>1.25</v>
      </c>
      <c r="AH33" s="41" t="s">
        <v>22</v>
      </c>
      <c r="AI33" s="41">
        <v>3.75</v>
      </c>
      <c r="AJ33" s="41" t="s">
        <v>29</v>
      </c>
      <c r="AK33" s="41">
        <v>2.5</v>
      </c>
      <c r="AL33" s="41" t="s">
        <v>22</v>
      </c>
      <c r="AM33" s="41">
        <v>6.25</v>
      </c>
      <c r="AN33" s="41" t="s">
        <v>29</v>
      </c>
      <c r="AO33" s="41">
        <v>2.5</v>
      </c>
      <c r="AP33" s="41" t="s">
        <v>22</v>
      </c>
      <c r="AQ33" s="41">
        <v>5</v>
      </c>
      <c r="AR33" s="41" t="s">
        <v>29</v>
      </c>
      <c r="AS33" s="41">
        <v>3.75</v>
      </c>
      <c r="AT33" s="41" t="s">
        <v>29</v>
      </c>
      <c r="AU33" s="41">
        <v>1.25</v>
      </c>
      <c r="AV33" s="41" t="s">
        <v>22</v>
      </c>
      <c r="AW33" s="41">
        <v>3.75</v>
      </c>
      <c r="AX33" s="41" t="s">
        <v>29</v>
      </c>
      <c r="AY33" s="41">
        <v>2.5</v>
      </c>
      <c r="AZ33" s="41" t="s">
        <v>22</v>
      </c>
      <c r="BA33" s="41">
        <v>3.75</v>
      </c>
      <c r="BB33" s="41" t="s">
        <v>29</v>
      </c>
      <c r="BC33" s="41">
        <v>3.75</v>
      </c>
      <c r="BD33" s="41" t="s">
        <v>29</v>
      </c>
      <c r="BE33" s="41">
        <v>3.75</v>
      </c>
      <c r="BF33" s="41" t="s">
        <v>29</v>
      </c>
      <c r="BG33" s="41">
        <v>5</v>
      </c>
      <c r="BH33" s="41" t="s">
        <v>29</v>
      </c>
      <c r="BI33" s="41">
        <v>6.25</v>
      </c>
      <c r="BJ33" s="41" t="s">
        <v>29</v>
      </c>
      <c r="BK33" s="41">
        <v>2</v>
      </c>
      <c r="BL33" s="41" t="s">
        <v>22</v>
      </c>
      <c r="BM33" s="180">
        <v>4</v>
      </c>
      <c r="BN33" s="131" t="s">
        <v>29</v>
      </c>
      <c r="BO33" s="131">
        <v>3.333333333333333</v>
      </c>
      <c r="BP33" s="131" t="s">
        <v>22</v>
      </c>
      <c r="BQ33" s="131">
        <v>6.25</v>
      </c>
      <c r="BR33" s="131" t="s">
        <v>29</v>
      </c>
      <c r="BS33" s="131">
        <v>5</v>
      </c>
      <c r="BT33" s="131" t="s">
        <v>29</v>
      </c>
      <c r="BU33" s="131">
        <v>2.5</v>
      </c>
      <c r="BV33" s="204" t="s">
        <v>22</v>
      </c>
      <c r="BW33" s="204">
        <v>2.5</v>
      </c>
      <c r="BX33" s="204" t="s">
        <v>22</v>
      </c>
      <c r="BY33" s="204">
        <v>2.5</v>
      </c>
      <c r="BZ33" s="204" t="s">
        <v>22</v>
      </c>
      <c r="CA33" s="92">
        <v>2.5</v>
      </c>
      <c r="CB33" s="1" t="s">
        <v>22</v>
      </c>
      <c r="CC33" s="164">
        <v>1101</v>
      </c>
      <c r="CD33" s="1" t="s">
        <v>91</v>
      </c>
      <c r="CE33" s="1" t="s">
        <v>73</v>
      </c>
      <c r="CF33" s="1">
        <v>82</v>
      </c>
    </row>
    <row r="34" spans="1:306" ht="13.5" thickBot="1">
      <c r="A34" s="45">
        <v>7</v>
      </c>
      <c r="B34" s="64" t="s">
        <v>176</v>
      </c>
      <c r="C34" s="41">
        <v>9</v>
      </c>
      <c r="D34" s="41">
        <v>37.5</v>
      </c>
      <c r="E34" s="41" t="s">
        <v>33</v>
      </c>
      <c r="F34" s="41">
        <v>9</v>
      </c>
      <c r="G34" s="41">
        <v>37.5</v>
      </c>
      <c r="H34" s="41" t="s">
        <v>33</v>
      </c>
      <c r="I34" s="41">
        <v>8</v>
      </c>
      <c r="J34" s="41">
        <v>33.333333333333329</v>
      </c>
      <c r="K34" s="41" t="s">
        <v>33</v>
      </c>
      <c r="L34" s="41">
        <v>7</v>
      </c>
      <c r="M34" s="41">
        <v>29.166666666666668</v>
      </c>
      <c r="N34" s="41" t="s">
        <v>33</v>
      </c>
      <c r="O34" s="41">
        <v>10</v>
      </c>
      <c r="P34" s="41">
        <v>41.666666666666671</v>
      </c>
      <c r="Q34" s="41" t="s">
        <v>33</v>
      </c>
      <c r="R34" s="41">
        <v>18</v>
      </c>
      <c r="S34" s="41">
        <v>40</v>
      </c>
      <c r="T34" s="41" t="s">
        <v>33</v>
      </c>
      <c r="U34" s="41">
        <v>6</v>
      </c>
      <c r="V34" s="41">
        <v>20</v>
      </c>
      <c r="W34" s="41" t="s">
        <v>33</v>
      </c>
      <c r="X34" s="41">
        <v>5</v>
      </c>
      <c r="Y34" s="41">
        <v>20.833333333333336</v>
      </c>
      <c r="Z34" s="41" t="s">
        <v>33</v>
      </c>
      <c r="AA34" s="45">
        <v>260</v>
      </c>
      <c r="AB34" s="45">
        <v>32.5</v>
      </c>
      <c r="AC34" s="89">
        <v>955</v>
      </c>
      <c r="AD34" s="41">
        <v>0</v>
      </c>
      <c r="AE34" s="41">
        <v>0</v>
      </c>
      <c r="AF34" s="41" t="s">
        <v>47</v>
      </c>
      <c r="AG34" s="41">
        <v>6.25</v>
      </c>
      <c r="AH34" s="41" t="s">
        <v>29</v>
      </c>
      <c r="AI34" s="41">
        <v>3.75</v>
      </c>
      <c r="AJ34" s="41" t="s">
        <v>29</v>
      </c>
      <c r="AK34" s="41">
        <v>1.25</v>
      </c>
      <c r="AL34" s="41" t="s">
        <v>22</v>
      </c>
      <c r="AM34" s="41">
        <v>2.5</v>
      </c>
      <c r="AN34" s="41" t="s">
        <v>22</v>
      </c>
      <c r="AO34" s="41">
        <v>3.75</v>
      </c>
      <c r="AP34" s="41" t="s">
        <v>29</v>
      </c>
      <c r="AQ34" s="41">
        <v>6.25</v>
      </c>
      <c r="AR34" s="41" t="s">
        <v>29</v>
      </c>
      <c r="AS34" s="41">
        <v>2.5</v>
      </c>
      <c r="AT34" s="41" t="s">
        <v>22</v>
      </c>
      <c r="AU34" s="41">
        <v>5</v>
      </c>
      <c r="AV34" s="41" t="s">
        <v>29</v>
      </c>
      <c r="AW34" s="41">
        <v>2.5</v>
      </c>
      <c r="AX34" s="41" t="s">
        <v>22</v>
      </c>
      <c r="AY34" s="41">
        <v>2.5</v>
      </c>
      <c r="AZ34" s="41" t="s">
        <v>22</v>
      </c>
      <c r="BA34" s="41">
        <v>2.5</v>
      </c>
      <c r="BB34" s="41" t="s">
        <v>22</v>
      </c>
      <c r="BC34" s="41">
        <v>2.5</v>
      </c>
      <c r="BD34" s="41" t="s">
        <v>22</v>
      </c>
      <c r="BE34" s="41">
        <v>2.5</v>
      </c>
      <c r="BF34" s="41" t="s">
        <v>22</v>
      </c>
      <c r="BG34" s="41">
        <v>3.75</v>
      </c>
      <c r="BH34" s="41" t="s">
        <v>29</v>
      </c>
      <c r="BI34" s="41">
        <v>5</v>
      </c>
      <c r="BJ34" s="41" t="s">
        <v>29</v>
      </c>
      <c r="BK34" s="41">
        <v>6</v>
      </c>
      <c r="BL34" s="41" t="s">
        <v>29</v>
      </c>
      <c r="BM34" s="180">
        <v>2.6666666666666665</v>
      </c>
      <c r="BN34" s="131" t="s">
        <v>22</v>
      </c>
      <c r="BO34" s="131">
        <v>3.333333333333333</v>
      </c>
      <c r="BP34" s="131" t="s">
        <v>22</v>
      </c>
      <c r="BQ34" s="131">
        <v>2.5</v>
      </c>
      <c r="BR34" s="131" t="s">
        <v>22</v>
      </c>
      <c r="BS34" s="131">
        <v>3.75</v>
      </c>
      <c r="BT34" s="131" t="s">
        <v>29</v>
      </c>
      <c r="BU34" s="131">
        <v>1.25</v>
      </c>
      <c r="BV34" s="204" t="s">
        <v>22</v>
      </c>
      <c r="BW34" s="204">
        <v>1.25</v>
      </c>
      <c r="BX34" s="204" t="s">
        <v>22</v>
      </c>
      <c r="BY34" s="204">
        <v>1.25</v>
      </c>
      <c r="BZ34" s="204" t="s">
        <v>22</v>
      </c>
      <c r="CA34" s="92">
        <v>1.25</v>
      </c>
      <c r="CB34" s="1" t="s">
        <v>22</v>
      </c>
      <c r="CC34" s="164">
        <v>1101</v>
      </c>
      <c r="CD34" s="1" t="s">
        <v>91</v>
      </c>
      <c r="CE34" s="1" t="s">
        <v>73</v>
      </c>
      <c r="CF34" s="1">
        <v>85</v>
      </c>
    </row>
    <row r="35" spans="1:306" ht="13.5" thickBot="1">
      <c r="A35" s="45">
        <v>147</v>
      </c>
      <c r="B35" s="64" t="s">
        <v>182</v>
      </c>
      <c r="C35" s="41">
        <v>9</v>
      </c>
      <c r="D35" s="41">
        <v>37.5</v>
      </c>
      <c r="E35" s="41" t="s">
        <v>33</v>
      </c>
      <c r="F35" s="41">
        <v>8</v>
      </c>
      <c r="G35" s="41">
        <v>33.333333333333329</v>
      </c>
      <c r="H35" s="41" t="s">
        <v>33</v>
      </c>
      <c r="I35" s="41">
        <v>6</v>
      </c>
      <c r="J35" s="41">
        <v>25</v>
      </c>
      <c r="K35" s="41" t="s">
        <v>33</v>
      </c>
      <c r="L35" s="41">
        <v>8</v>
      </c>
      <c r="M35" s="41">
        <v>33.333333333333329</v>
      </c>
      <c r="N35" s="41" t="s">
        <v>33</v>
      </c>
      <c r="O35" s="41">
        <v>11</v>
      </c>
      <c r="P35" s="41">
        <v>45.833333333333329</v>
      </c>
      <c r="Q35" s="41" t="s">
        <v>33</v>
      </c>
      <c r="R35" s="41">
        <v>13</v>
      </c>
      <c r="S35" s="41">
        <v>28.888888888888886</v>
      </c>
      <c r="T35" s="41" t="s">
        <v>33</v>
      </c>
      <c r="U35" s="41">
        <v>13</v>
      </c>
      <c r="V35" s="41">
        <v>43.333333333333336</v>
      </c>
      <c r="W35" s="41" t="s">
        <v>33</v>
      </c>
      <c r="X35" s="41">
        <v>2</v>
      </c>
      <c r="Y35" s="41">
        <v>8.3333333333333321</v>
      </c>
      <c r="Z35" s="41" t="s">
        <v>33</v>
      </c>
      <c r="AA35" s="45">
        <v>255.55555555555557</v>
      </c>
      <c r="AB35" s="45">
        <v>31.944444444444446</v>
      </c>
      <c r="AC35" s="89">
        <v>959</v>
      </c>
      <c r="AD35" s="41">
        <v>0</v>
      </c>
      <c r="AE35" s="41">
        <v>0</v>
      </c>
      <c r="AF35" s="41" t="s">
        <v>47</v>
      </c>
      <c r="AG35" s="41">
        <v>2.5</v>
      </c>
      <c r="AH35" s="41" t="s">
        <v>22</v>
      </c>
      <c r="AI35" s="41">
        <v>3.75</v>
      </c>
      <c r="AJ35" s="41" t="s">
        <v>29</v>
      </c>
      <c r="AK35" s="41">
        <v>5</v>
      </c>
      <c r="AL35" s="41" t="s">
        <v>29</v>
      </c>
      <c r="AM35" s="41">
        <v>2.5</v>
      </c>
      <c r="AN35" s="41" t="s">
        <v>22</v>
      </c>
      <c r="AO35" s="41">
        <v>3.75</v>
      </c>
      <c r="AP35" s="41" t="s">
        <v>29</v>
      </c>
      <c r="AQ35" s="41">
        <v>2.5</v>
      </c>
      <c r="AR35" s="41" t="s">
        <v>22</v>
      </c>
      <c r="AS35" s="41">
        <v>2.5</v>
      </c>
      <c r="AT35" s="41" t="s">
        <v>22</v>
      </c>
      <c r="AU35" s="41">
        <v>1.25</v>
      </c>
      <c r="AV35" s="41" t="s">
        <v>22</v>
      </c>
      <c r="AW35" s="41">
        <v>5</v>
      </c>
      <c r="AX35" s="41" t="s">
        <v>29</v>
      </c>
      <c r="AY35" s="41">
        <v>2.5</v>
      </c>
      <c r="AZ35" s="41" t="s">
        <v>22</v>
      </c>
      <c r="BA35" s="41">
        <v>3.75</v>
      </c>
      <c r="BB35" s="41" t="s">
        <v>29</v>
      </c>
      <c r="BC35" s="41">
        <v>3.75</v>
      </c>
      <c r="BD35" s="41" t="s">
        <v>29</v>
      </c>
      <c r="BE35" s="41">
        <v>2.5</v>
      </c>
      <c r="BF35" s="41" t="s">
        <v>22</v>
      </c>
      <c r="BG35" s="41">
        <v>1.25</v>
      </c>
      <c r="BH35" s="41" t="s">
        <v>22</v>
      </c>
      <c r="BI35" s="41">
        <v>3.75</v>
      </c>
      <c r="BJ35" s="41" t="s">
        <v>29</v>
      </c>
      <c r="BK35" s="41">
        <v>1.3333333333333333</v>
      </c>
      <c r="BL35" s="41" t="s">
        <v>22</v>
      </c>
      <c r="BM35" s="180">
        <v>4</v>
      </c>
      <c r="BN35" s="131" t="s">
        <v>29</v>
      </c>
      <c r="BO35" s="131">
        <v>3.333333333333333</v>
      </c>
      <c r="BP35" s="131" t="s">
        <v>22</v>
      </c>
      <c r="BQ35" s="131">
        <v>3.75</v>
      </c>
      <c r="BR35" s="131" t="s">
        <v>29</v>
      </c>
      <c r="BS35" s="131">
        <v>3.75</v>
      </c>
      <c r="BT35" s="131" t="s">
        <v>29</v>
      </c>
      <c r="BU35" s="131">
        <v>5</v>
      </c>
      <c r="BV35" s="204" t="s">
        <v>29</v>
      </c>
      <c r="BW35" s="204">
        <v>1.25</v>
      </c>
      <c r="BX35" s="204" t="s">
        <v>22</v>
      </c>
      <c r="BY35" s="204">
        <v>1.25</v>
      </c>
      <c r="BZ35" s="204" t="s">
        <v>22</v>
      </c>
      <c r="CA35" s="92">
        <v>1.25</v>
      </c>
      <c r="CB35" s="1" t="s">
        <v>22</v>
      </c>
      <c r="CC35" s="164">
        <v>1101</v>
      </c>
      <c r="CD35" s="1" t="s">
        <v>91</v>
      </c>
      <c r="CE35" s="1" t="s">
        <v>73</v>
      </c>
      <c r="CF35" s="1">
        <v>91</v>
      </c>
    </row>
    <row r="36" spans="1:306" ht="13.5" thickBot="1">
      <c r="A36" s="45">
        <v>38</v>
      </c>
      <c r="B36" s="64" t="s">
        <v>185</v>
      </c>
      <c r="C36" s="41">
        <v>10</v>
      </c>
      <c r="D36" s="41">
        <v>41.666666666666671</v>
      </c>
      <c r="E36" s="41" t="s">
        <v>33</v>
      </c>
      <c r="F36" s="41">
        <v>4</v>
      </c>
      <c r="G36" s="41">
        <v>16.666666666666664</v>
      </c>
      <c r="H36" s="41" t="s">
        <v>33</v>
      </c>
      <c r="I36" s="41">
        <v>3</v>
      </c>
      <c r="J36" s="41">
        <v>12.5</v>
      </c>
      <c r="K36" s="41" t="s">
        <v>33</v>
      </c>
      <c r="L36" s="41">
        <v>9</v>
      </c>
      <c r="M36" s="41">
        <v>37.5</v>
      </c>
      <c r="N36" s="41" t="s">
        <v>33</v>
      </c>
      <c r="O36" s="41">
        <v>7</v>
      </c>
      <c r="P36" s="41">
        <v>29.166666666666668</v>
      </c>
      <c r="Q36" s="41" t="s">
        <v>33</v>
      </c>
      <c r="R36" s="41">
        <v>17</v>
      </c>
      <c r="S36" s="41">
        <v>37.777777777777779</v>
      </c>
      <c r="T36" s="41" t="s">
        <v>33</v>
      </c>
      <c r="U36" s="41">
        <v>12</v>
      </c>
      <c r="V36" s="41">
        <v>40</v>
      </c>
      <c r="W36" s="41" t="s">
        <v>33</v>
      </c>
      <c r="X36" s="41">
        <v>9</v>
      </c>
      <c r="Y36" s="41">
        <v>37.5</v>
      </c>
      <c r="Z36" s="41" t="s">
        <v>33</v>
      </c>
      <c r="AA36" s="45">
        <v>252.77777777777777</v>
      </c>
      <c r="AB36" s="45">
        <v>31.597222222222221</v>
      </c>
      <c r="AC36" s="89">
        <v>959</v>
      </c>
      <c r="AD36" s="41">
        <v>0</v>
      </c>
      <c r="AE36" s="41">
        <v>0</v>
      </c>
      <c r="AF36" s="41" t="s">
        <v>47</v>
      </c>
      <c r="AG36" s="41">
        <v>3.75</v>
      </c>
      <c r="AH36" s="41" t="s">
        <v>29</v>
      </c>
      <c r="AI36" s="41">
        <v>6.25</v>
      </c>
      <c r="AJ36" s="41" t="s">
        <v>29</v>
      </c>
      <c r="AK36" s="41">
        <v>2.5</v>
      </c>
      <c r="AL36" s="41" t="s">
        <v>22</v>
      </c>
      <c r="AM36" s="41">
        <v>2.5</v>
      </c>
      <c r="AN36" s="41" t="s">
        <v>22</v>
      </c>
      <c r="AO36" s="41">
        <v>1.25</v>
      </c>
      <c r="AP36" s="41" t="s">
        <v>22</v>
      </c>
      <c r="AQ36" s="41">
        <v>2.5</v>
      </c>
      <c r="AR36" s="41" t="s">
        <v>22</v>
      </c>
      <c r="AS36" s="41">
        <v>3.75</v>
      </c>
      <c r="AT36" s="41" t="s">
        <v>29</v>
      </c>
      <c r="AU36" s="41">
        <v>0</v>
      </c>
      <c r="AV36" s="41" t="s">
        <v>22</v>
      </c>
      <c r="AW36" s="41">
        <v>2.5</v>
      </c>
      <c r="AX36" s="41" t="s">
        <v>22</v>
      </c>
      <c r="AY36" s="41">
        <v>2.5</v>
      </c>
      <c r="AZ36" s="41" t="s">
        <v>22</v>
      </c>
      <c r="BA36" s="41">
        <v>3.75</v>
      </c>
      <c r="BB36" s="41" t="s">
        <v>29</v>
      </c>
      <c r="BC36" s="41">
        <v>1.25</v>
      </c>
      <c r="BD36" s="41" t="s">
        <v>22</v>
      </c>
      <c r="BE36" s="41">
        <v>3.75</v>
      </c>
      <c r="BF36" s="41" t="s">
        <v>29</v>
      </c>
      <c r="BG36" s="41">
        <v>3.75</v>
      </c>
      <c r="BH36" s="41" t="s">
        <v>29</v>
      </c>
      <c r="BI36" s="41">
        <v>2.5</v>
      </c>
      <c r="BJ36" s="41" t="s">
        <v>22</v>
      </c>
      <c r="BK36" s="41">
        <v>5.333333333333333</v>
      </c>
      <c r="BL36" s="41" t="s">
        <v>29</v>
      </c>
      <c r="BM36" s="180">
        <v>3.333333333333333</v>
      </c>
      <c r="BN36" s="131" t="s">
        <v>22</v>
      </c>
      <c r="BO36" s="131">
        <v>2.6666666666666665</v>
      </c>
      <c r="BP36" s="131" t="s">
        <v>22</v>
      </c>
      <c r="BQ36" s="131">
        <v>1.25</v>
      </c>
      <c r="BR36" s="131" t="s">
        <v>22</v>
      </c>
      <c r="BS36" s="131">
        <v>5</v>
      </c>
      <c r="BT36" s="131" t="s">
        <v>29</v>
      </c>
      <c r="BU36" s="131">
        <v>5</v>
      </c>
      <c r="BV36" s="204" t="s">
        <v>29</v>
      </c>
      <c r="BW36" s="204">
        <v>5</v>
      </c>
      <c r="BX36" s="204" t="s">
        <v>29</v>
      </c>
      <c r="BY36" s="204">
        <v>1.25</v>
      </c>
      <c r="BZ36" s="204" t="s">
        <v>22</v>
      </c>
      <c r="CA36" s="92">
        <v>3.75</v>
      </c>
      <c r="CB36" s="1" t="s">
        <v>29</v>
      </c>
      <c r="CC36" s="164">
        <v>1101</v>
      </c>
      <c r="CD36" s="1" t="s">
        <v>93</v>
      </c>
      <c r="CE36" s="1" t="s">
        <v>73</v>
      </c>
      <c r="CF36" s="1">
        <v>94</v>
      </c>
    </row>
    <row r="37" spans="1:306" ht="13.5" thickBot="1">
      <c r="A37" s="45">
        <v>74</v>
      </c>
      <c r="B37" s="64" t="s">
        <v>187</v>
      </c>
      <c r="C37" s="41">
        <v>7</v>
      </c>
      <c r="D37" s="41">
        <v>29.166666666666668</v>
      </c>
      <c r="E37" s="41" t="s">
        <v>33</v>
      </c>
      <c r="F37" s="41">
        <v>14</v>
      </c>
      <c r="G37" s="41">
        <v>58.333333333333336</v>
      </c>
      <c r="H37" s="41" t="s">
        <v>45</v>
      </c>
      <c r="I37" s="41">
        <v>7</v>
      </c>
      <c r="J37" s="41">
        <v>29.166666666666668</v>
      </c>
      <c r="K37" s="41" t="s">
        <v>33</v>
      </c>
      <c r="L37" s="41">
        <v>7</v>
      </c>
      <c r="M37" s="41">
        <v>29.166666666666668</v>
      </c>
      <c r="N37" s="41" t="s">
        <v>33</v>
      </c>
      <c r="O37" s="41">
        <v>8</v>
      </c>
      <c r="P37" s="41">
        <v>33.333333333333329</v>
      </c>
      <c r="Q37" s="41" t="s">
        <v>33</v>
      </c>
      <c r="R37" s="41">
        <v>21</v>
      </c>
      <c r="S37" s="41">
        <v>46.666666666666664</v>
      </c>
      <c r="T37" s="41" t="s">
        <v>33</v>
      </c>
      <c r="U37" s="41">
        <v>6</v>
      </c>
      <c r="V37" s="41">
        <v>20</v>
      </c>
      <c r="W37" s="41" t="s">
        <v>33</v>
      </c>
      <c r="X37" s="41">
        <v>1</v>
      </c>
      <c r="Y37" s="41">
        <v>4.1666666666666661</v>
      </c>
      <c r="Z37" s="41" t="s">
        <v>33</v>
      </c>
      <c r="AA37" s="45">
        <v>250</v>
      </c>
      <c r="AB37" s="45">
        <v>31.25</v>
      </c>
      <c r="AC37" s="89">
        <v>959</v>
      </c>
      <c r="AD37" s="41">
        <v>0</v>
      </c>
      <c r="AE37" s="41">
        <v>0</v>
      </c>
      <c r="AF37" s="41" t="s">
        <v>47</v>
      </c>
      <c r="AG37" s="41">
        <v>3.75</v>
      </c>
      <c r="AH37" s="41" t="s">
        <v>29</v>
      </c>
      <c r="AI37" s="41">
        <v>5</v>
      </c>
      <c r="AJ37" s="41" t="s">
        <v>29</v>
      </c>
      <c r="AK37" s="41">
        <v>0</v>
      </c>
      <c r="AL37" s="41" t="s">
        <v>22</v>
      </c>
      <c r="AM37" s="41">
        <v>5</v>
      </c>
      <c r="AN37" s="41" t="s">
        <v>29</v>
      </c>
      <c r="AO37" s="41">
        <v>2.5</v>
      </c>
      <c r="AP37" s="41" t="s">
        <v>22</v>
      </c>
      <c r="AQ37" s="41">
        <v>6.25</v>
      </c>
      <c r="AR37" s="41" t="s">
        <v>29</v>
      </c>
      <c r="AS37" s="41">
        <v>5</v>
      </c>
      <c r="AT37" s="41" t="s">
        <v>29</v>
      </c>
      <c r="AU37" s="41">
        <v>5</v>
      </c>
      <c r="AV37" s="41" t="s">
        <v>29</v>
      </c>
      <c r="AW37" s="41">
        <v>3.75</v>
      </c>
      <c r="AX37" s="41" t="s">
        <v>29</v>
      </c>
      <c r="AY37" s="41">
        <v>2.5</v>
      </c>
      <c r="AZ37" s="41" t="s">
        <v>22</v>
      </c>
      <c r="BA37" s="41">
        <v>2.5</v>
      </c>
      <c r="BB37" s="41" t="s">
        <v>22</v>
      </c>
      <c r="BC37" s="41">
        <v>2.5</v>
      </c>
      <c r="BD37" s="41" t="s">
        <v>22</v>
      </c>
      <c r="BE37" s="41">
        <v>2.5</v>
      </c>
      <c r="BF37" s="41" t="s">
        <v>22</v>
      </c>
      <c r="BG37" s="41">
        <v>3.75</v>
      </c>
      <c r="BH37" s="41" t="s">
        <v>29</v>
      </c>
      <c r="BI37" s="41">
        <v>2.5</v>
      </c>
      <c r="BJ37" s="41" t="s">
        <v>22</v>
      </c>
      <c r="BK37" s="41">
        <v>5.333333333333333</v>
      </c>
      <c r="BL37" s="41" t="s">
        <v>29</v>
      </c>
      <c r="BM37" s="180">
        <v>5.333333333333333</v>
      </c>
      <c r="BN37" s="131" t="s">
        <v>29</v>
      </c>
      <c r="BO37" s="131">
        <v>3.333333333333333</v>
      </c>
      <c r="BP37" s="131" t="s">
        <v>22</v>
      </c>
      <c r="BQ37" s="131">
        <v>2.5</v>
      </c>
      <c r="BR37" s="131" t="s">
        <v>22</v>
      </c>
      <c r="BS37" s="131">
        <v>2.5</v>
      </c>
      <c r="BT37" s="131" t="s">
        <v>22</v>
      </c>
      <c r="BU37" s="131">
        <v>1.25</v>
      </c>
      <c r="BV37" s="204" t="s">
        <v>22</v>
      </c>
      <c r="BW37" s="204">
        <v>0</v>
      </c>
      <c r="BX37" s="204" t="s">
        <v>22</v>
      </c>
      <c r="BY37" s="204">
        <v>1.25</v>
      </c>
      <c r="BZ37" s="204" t="s">
        <v>22</v>
      </c>
      <c r="CA37" s="92">
        <v>1.25</v>
      </c>
      <c r="CB37" s="1" t="s">
        <v>22</v>
      </c>
      <c r="CC37" s="164">
        <v>1101</v>
      </c>
      <c r="CD37" s="1" t="s">
        <v>93</v>
      </c>
      <c r="CE37" s="1" t="s">
        <v>73</v>
      </c>
      <c r="CF37" s="1">
        <v>96</v>
      </c>
    </row>
    <row r="38" spans="1:306" ht="13.5" thickBot="1">
      <c r="A38" s="45">
        <v>111</v>
      </c>
      <c r="B38" s="64" t="s">
        <v>198</v>
      </c>
      <c r="C38" s="41">
        <v>8</v>
      </c>
      <c r="D38" s="41">
        <v>33.333333333333329</v>
      </c>
      <c r="E38" s="41" t="s">
        <v>33</v>
      </c>
      <c r="F38" s="41">
        <v>9</v>
      </c>
      <c r="G38" s="41">
        <v>37.5</v>
      </c>
      <c r="H38" s="41" t="s">
        <v>33</v>
      </c>
      <c r="I38" s="41">
        <v>3</v>
      </c>
      <c r="J38" s="41">
        <v>12.5</v>
      </c>
      <c r="K38" s="41" t="s">
        <v>33</v>
      </c>
      <c r="L38" s="41">
        <v>6</v>
      </c>
      <c r="M38" s="41">
        <v>25</v>
      </c>
      <c r="N38" s="41" t="s">
        <v>33</v>
      </c>
      <c r="O38" s="41">
        <v>8</v>
      </c>
      <c r="P38" s="41">
        <v>33.333333333333329</v>
      </c>
      <c r="Q38" s="41" t="s">
        <v>33</v>
      </c>
      <c r="R38" s="41">
        <v>16</v>
      </c>
      <c r="S38" s="41">
        <v>35.555555555555557</v>
      </c>
      <c r="T38" s="41" t="s">
        <v>33</v>
      </c>
      <c r="U38" s="41">
        <v>10</v>
      </c>
      <c r="V38" s="41">
        <v>33.333333333333329</v>
      </c>
      <c r="W38" s="41" t="s">
        <v>33</v>
      </c>
      <c r="X38" s="41">
        <v>8</v>
      </c>
      <c r="Y38" s="41">
        <v>33.333333333333329</v>
      </c>
      <c r="Z38" s="41" t="s">
        <v>33</v>
      </c>
      <c r="AA38" s="45">
        <v>243.88888888888886</v>
      </c>
      <c r="AB38" s="45">
        <v>30.486111111111107</v>
      </c>
      <c r="AC38" s="89">
        <v>963</v>
      </c>
      <c r="AD38" s="41">
        <v>0</v>
      </c>
      <c r="AE38" s="41">
        <v>0</v>
      </c>
      <c r="AF38" s="41" t="s">
        <v>47</v>
      </c>
      <c r="AG38" s="41">
        <v>3.75</v>
      </c>
      <c r="AH38" s="41" t="s">
        <v>29</v>
      </c>
      <c r="AI38" s="41">
        <v>3.75</v>
      </c>
      <c r="AJ38" s="41" t="s">
        <v>29</v>
      </c>
      <c r="AK38" s="41">
        <v>2.5</v>
      </c>
      <c r="AL38" s="41" t="s">
        <v>22</v>
      </c>
      <c r="AM38" s="41">
        <v>6.25</v>
      </c>
      <c r="AN38" s="41" t="s">
        <v>29</v>
      </c>
      <c r="AO38" s="41">
        <v>1.25</v>
      </c>
      <c r="AP38" s="41" t="s">
        <v>22</v>
      </c>
      <c r="AQ38" s="41">
        <v>3.75</v>
      </c>
      <c r="AR38" s="41" t="s">
        <v>29</v>
      </c>
      <c r="AS38" s="41">
        <v>1.25</v>
      </c>
      <c r="AT38" s="41" t="s">
        <v>22</v>
      </c>
      <c r="AU38" s="41">
        <v>1.25</v>
      </c>
      <c r="AV38" s="41" t="s">
        <v>22</v>
      </c>
      <c r="AW38" s="41">
        <v>1.25</v>
      </c>
      <c r="AX38" s="41" t="s">
        <v>22</v>
      </c>
      <c r="AY38" s="41">
        <v>0</v>
      </c>
      <c r="AZ38" s="41" t="s">
        <v>22</v>
      </c>
      <c r="BA38" s="41">
        <v>2.5</v>
      </c>
      <c r="BB38" s="41" t="s">
        <v>22</v>
      </c>
      <c r="BC38" s="41">
        <v>5</v>
      </c>
      <c r="BD38" s="41" t="s">
        <v>29</v>
      </c>
      <c r="BE38" s="41">
        <v>3.75</v>
      </c>
      <c r="BF38" s="41" t="s">
        <v>29</v>
      </c>
      <c r="BG38" s="41">
        <v>2.5</v>
      </c>
      <c r="BH38" s="41" t="s">
        <v>22</v>
      </c>
      <c r="BI38" s="41">
        <v>2.5</v>
      </c>
      <c r="BJ38" s="41" t="s">
        <v>22</v>
      </c>
      <c r="BK38" s="41">
        <v>2.6666666666666665</v>
      </c>
      <c r="BL38" s="41" t="s">
        <v>22</v>
      </c>
      <c r="BM38" s="180">
        <v>2.6666666666666665</v>
      </c>
      <c r="BN38" s="84" t="s">
        <v>22</v>
      </c>
      <c r="BO38" s="84">
        <v>5.333333333333333</v>
      </c>
      <c r="BP38" s="84" t="s">
        <v>29</v>
      </c>
      <c r="BQ38" s="84">
        <v>3.75</v>
      </c>
      <c r="BR38" s="84" t="s">
        <v>29</v>
      </c>
      <c r="BS38" s="131">
        <v>5</v>
      </c>
      <c r="BT38" s="131" t="s">
        <v>29</v>
      </c>
      <c r="BU38" s="131">
        <v>1.25</v>
      </c>
      <c r="BV38" s="204" t="s">
        <v>22</v>
      </c>
      <c r="BW38" s="204">
        <v>3.75</v>
      </c>
      <c r="BX38" s="204" t="s">
        <v>29</v>
      </c>
      <c r="BY38" s="204">
        <v>3.75</v>
      </c>
      <c r="BZ38" s="204" t="s">
        <v>29</v>
      </c>
      <c r="CA38" s="92">
        <v>3.75</v>
      </c>
      <c r="CB38" s="1" t="s">
        <v>29</v>
      </c>
      <c r="CC38" s="164">
        <v>1101</v>
      </c>
      <c r="CD38" s="1" t="s">
        <v>91</v>
      </c>
      <c r="CE38" s="1" t="s">
        <v>73</v>
      </c>
      <c r="CF38" s="1">
        <v>108</v>
      </c>
      <c r="KR38" s="2"/>
      <c r="KS38" s="2"/>
      <c r="KT38" s="2"/>
    </row>
    <row r="39" spans="1:306" ht="13.5" thickBot="1">
      <c r="A39" s="45">
        <v>150</v>
      </c>
      <c r="B39" s="64" t="s">
        <v>206</v>
      </c>
      <c r="C39" s="41">
        <v>6</v>
      </c>
      <c r="D39" s="41">
        <v>25</v>
      </c>
      <c r="E39" s="41" t="s">
        <v>33</v>
      </c>
      <c r="F39" s="41">
        <v>4</v>
      </c>
      <c r="G39" s="41">
        <v>16.666666666666664</v>
      </c>
      <c r="H39" s="41" t="s">
        <v>33</v>
      </c>
      <c r="I39" s="41">
        <v>5</v>
      </c>
      <c r="J39" s="41">
        <v>20.833333333333336</v>
      </c>
      <c r="K39" s="41" t="s">
        <v>33</v>
      </c>
      <c r="L39" s="41">
        <v>8</v>
      </c>
      <c r="M39" s="41">
        <v>33.333333333333329</v>
      </c>
      <c r="N39" s="41" t="s">
        <v>33</v>
      </c>
      <c r="O39" s="41">
        <v>8</v>
      </c>
      <c r="P39" s="41">
        <v>33.333333333333329</v>
      </c>
      <c r="Q39" s="41" t="s">
        <v>33</v>
      </c>
      <c r="R39" s="41">
        <v>9</v>
      </c>
      <c r="S39" s="41">
        <v>20</v>
      </c>
      <c r="T39" s="41" t="s">
        <v>33</v>
      </c>
      <c r="U39" s="41">
        <v>15</v>
      </c>
      <c r="V39" s="41">
        <v>50</v>
      </c>
      <c r="W39" s="41" t="s">
        <v>33</v>
      </c>
      <c r="X39" s="41">
        <v>9</v>
      </c>
      <c r="Y39" s="41">
        <v>37.5</v>
      </c>
      <c r="Z39" s="41" t="s">
        <v>33</v>
      </c>
      <c r="AA39" s="45">
        <v>236.66666666666666</v>
      </c>
      <c r="AB39" s="45">
        <v>29.583333333333332</v>
      </c>
      <c r="AC39" s="89">
        <v>967</v>
      </c>
      <c r="AD39" s="41">
        <v>0</v>
      </c>
      <c r="AE39" s="41">
        <v>0</v>
      </c>
      <c r="AF39" s="41" t="s">
        <v>47</v>
      </c>
      <c r="AG39" s="41">
        <v>3.75</v>
      </c>
      <c r="AH39" s="41" t="s">
        <v>29</v>
      </c>
      <c r="AI39" s="41">
        <v>2.5</v>
      </c>
      <c r="AJ39" s="41" t="s">
        <v>22</v>
      </c>
      <c r="AK39" s="41">
        <v>1.25</v>
      </c>
      <c r="AL39" s="41" t="s">
        <v>22</v>
      </c>
      <c r="AM39" s="41">
        <v>0</v>
      </c>
      <c r="AN39" s="41" t="s">
        <v>22</v>
      </c>
      <c r="AO39" s="41">
        <v>2.5</v>
      </c>
      <c r="AP39" s="41" t="s">
        <v>22</v>
      </c>
      <c r="AQ39" s="41">
        <v>3.75</v>
      </c>
      <c r="AR39" s="41" t="s">
        <v>29</v>
      </c>
      <c r="AS39" s="41">
        <v>0</v>
      </c>
      <c r="AT39" s="41" t="s">
        <v>22</v>
      </c>
      <c r="AU39" s="41">
        <v>2.5</v>
      </c>
      <c r="AV39" s="41" t="s">
        <v>22</v>
      </c>
      <c r="AW39" s="41">
        <v>2.5</v>
      </c>
      <c r="AX39" s="41" t="s">
        <v>22</v>
      </c>
      <c r="AY39" s="41">
        <v>2.5</v>
      </c>
      <c r="AZ39" s="41" t="s">
        <v>22</v>
      </c>
      <c r="BA39" s="41">
        <v>3.75</v>
      </c>
      <c r="BB39" s="41" t="s">
        <v>29</v>
      </c>
      <c r="BC39" s="41">
        <v>3.75</v>
      </c>
      <c r="BD39" s="41" t="s">
        <v>29</v>
      </c>
      <c r="BE39" s="41">
        <v>2.5</v>
      </c>
      <c r="BF39" s="41" t="s">
        <v>22</v>
      </c>
      <c r="BG39" s="41">
        <v>5</v>
      </c>
      <c r="BH39" s="41" t="s">
        <v>29</v>
      </c>
      <c r="BI39" s="41">
        <v>3.75</v>
      </c>
      <c r="BJ39" s="41" t="s">
        <v>29</v>
      </c>
      <c r="BK39" s="41">
        <v>2.6666666666666665</v>
      </c>
      <c r="BL39" s="41" t="s">
        <v>22</v>
      </c>
      <c r="BM39" s="180">
        <v>0.66666666666666663</v>
      </c>
      <c r="BN39" s="131" t="s">
        <v>22</v>
      </c>
      <c r="BO39" s="131">
        <v>2.6666666666666665</v>
      </c>
      <c r="BP39" s="131" t="s">
        <v>22</v>
      </c>
      <c r="BQ39" s="131">
        <v>6.25</v>
      </c>
      <c r="BR39" s="131" t="s">
        <v>29</v>
      </c>
      <c r="BS39" s="131">
        <v>6.25</v>
      </c>
      <c r="BT39" s="131" t="s">
        <v>29</v>
      </c>
      <c r="BU39" s="131">
        <v>2.5</v>
      </c>
      <c r="BV39" s="204" t="s">
        <v>22</v>
      </c>
      <c r="BW39" s="204">
        <v>3.75</v>
      </c>
      <c r="BX39" s="204" t="s">
        <v>29</v>
      </c>
      <c r="BY39" s="204">
        <v>2.5</v>
      </c>
      <c r="BZ39" s="204" t="s">
        <v>22</v>
      </c>
      <c r="CA39" s="92">
        <v>5</v>
      </c>
      <c r="CB39" s="1" t="s">
        <v>29</v>
      </c>
      <c r="CC39" s="164">
        <v>1101</v>
      </c>
      <c r="CD39" s="1" t="s">
        <v>91</v>
      </c>
      <c r="CE39" s="1" t="s">
        <v>73</v>
      </c>
      <c r="CF39" s="1">
        <v>116</v>
      </c>
    </row>
    <row r="40" spans="1:306" ht="13.5" thickBot="1">
      <c r="A40" s="45">
        <v>39</v>
      </c>
      <c r="B40" s="64" t="s">
        <v>209</v>
      </c>
      <c r="C40" s="41">
        <v>8</v>
      </c>
      <c r="D40" s="41">
        <v>33.333333333333329</v>
      </c>
      <c r="E40" s="41" t="s">
        <v>33</v>
      </c>
      <c r="F40" s="41">
        <v>6</v>
      </c>
      <c r="G40" s="41">
        <v>25</v>
      </c>
      <c r="H40" s="41" t="s">
        <v>33</v>
      </c>
      <c r="I40" s="41">
        <v>9</v>
      </c>
      <c r="J40" s="41">
        <v>37.5</v>
      </c>
      <c r="K40" s="41" t="s">
        <v>33</v>
      </c>
      <c r="L40" s="41">
        <v>6</v>
      </c>
      <c r="M40" s="41">
        <v>25</v>
      </c>
      <c r="N40" s="41" t="s">
        <v>33</v>
      </c>
      <c r="O40" s="41">
        <v>5</v>
      </c>
      <c r="P40" s="41">
        <v>20.833333333333336</v>
      </c>
      <c r="Q40" s="41" t="s">
        <v>33</v>
      </c>
      <c r="R40" s="41">
        <v>17</v>
      </c>
      <c r="S40" s="41">
        <v>37.777777777777779</v>
      </c>
      <c r="T40" s="41" t="s">
        <v>33</v>
      </c>
      <c r="U40" s="41">
        <v>10</v>
      </c>
      <c r="V40" s="41">
        <v>33.333333333333329</v>
      </c>
      <c r="W40" s="41" t="s">
        <v>33</v>
      </c>
      <c r="X40" s="41">
        <v>5</v>
      </c>
      <c r="Y40" s="41">
        <v>20.833333333333336</v>
      </c>
      <c r="Z40" s="41" t="s">
        <v>33</v>
      </c>
      <c r="AA40" s="45">
        <v>233.61111111111111</v>
      </c>
      <c r="AB40" s="45">
        <v>29.201388888888889</v>
      </c>
      <c r="AC40" s="89">
        <v>967</v>
      </c>
      <c r="AD40" s="41">
        <v>0</v>
      </c>
      <c r="AE40" s="41">
        <v>0</v>
      </c>
      <c r="AF40" s="41" t="s">
        <v>47</v>
      </c>
      <c r="AG40" s="41">
        <v>2.5</v>
      </c>
      <c r="AH40" s="41" t="s">
        <v>22</v>
      </c>
      <c r="AI40" s="41">
        <v>6.25</v>
      </c>
      <c r="AJ40" s="41" t="s">
        <v>29</v>
      </c>
      <c r="AK40" s="41">
        <v>1.25</v>
      </c>
      <c r="AL40" s="41" t="s">
        <v>22</v>
      </c>
      <c r="AM40" s="41">
        <v>1.25</v>
      </c>
      <c r="AN40" s="41" t="s">
        <v>22</v>
      </c>
      <c r="AO40" s="41">
        <v>2.5</v>
      </c>
      <c r="AP40" s="41" t="s">
        <v>22</v>
      </c>
      <c r="AQ40" s="41">
        <v>3.75</v>
      </c>
      <c r="AR40" s="41" t="s">
        <v>29</v>
      </c>
      <c r="AS40" s="41">
        <v>1.25</v>
      </c>
      <c r="AT40" s="41" t="s">
        <v>22</v>
      </c>
      <c r="AU40" s="41">
        <v>5</v>
      </c>
      <c r="AV40" s="41" t="s">
        <v>29</v>
      </c>
      <c r="AW40" s="41">
        <v>3.75</v>
      </c>
      <c r="AX40" s="41" t="s">
        <v>29</v>
      </c>
      <c r="AY40" s="41">
        <v>1.25</v>
      </c>
      <c r="AZ40" s="41" t="s">
        <v>22</v>
      </c>
      <c r="BA40" s="41">
        <v>3.75</v>
      </c>
      <c r="BB40" s="41" t="s">
        <v>29</v>
      </c>
      <c r="BC40" s="41">
        <v>3.75</v>
      </c>
      <c r="BD40" s="41" t="s">
        <v>29</v>
      </c>
      <c r="BE40" s="41">
        <v>3.75</v>
      </c>
      <c r="BF40" s="41" t="s">
        <v>29</v>
      </c>
      <c r="BG40" s="41">
        <v>1.25</v>
      </c>
      <c r="BH40" s="41" t="s">
        <v>22</v>
      </c>
      <c r="BI40" s="41">
        <v>2.5</v>
      </c>
      <c r="BJ40" s="41" t="s">
        <v>22</v>
      </c>
      <c r="BK40" s="41">
        <v>6</v>
      </c>
      <c r="BL40" s="41" t="s">
        <v>29</v>
      </c>
      <c r="BM40" s="180">
        <v>2</v>
      </c>
      <c r="BN40" s="131" t="s">
        <v>22</v>
      </c>
      <c r="BO40" s="131">
        <v>3.333333333333333</v>
      </c>
      <c r="BP40" s="131" t="s">
        <v>22</v>
      </c>
      <c r="BQ40" s="131">
        <v>1.25</v>
      </c>
      <c r="BR40" s="131" t="s">
        <v>22</v>
      </c>
      <c r="BS40" s="131">
        <v>3.75</v>
      </c>
      <c r="BT40" s="131" t="s">
        <v>29</v>
      </c>
      <c r="BU40" s="131">
        <v>5</v>
      </c>
      <c r="BV40" s="204" t="s">
        <v>29</v>
      </c>
      <c r="BW40" s="204">
        <v>1.25</v>
      </c>
      <c r="BX40" s="204" t="s">
        <v>22</v>
      </c>
      <c r="BY40" s="204">
        <v>2.5</v>
      </c>
      <c r="BZ40" s="204" t="s">
        <v>22</v>
      </c>
      <c r="CA40" s="92">
        <v>2.5</v>
      </c>
      <c r="CB40" s="1" t="s">
        <v>22</v>
      </c>
      <c r="CC40" s="164">
        <v>1101</v>
      </c>
      <c r="CD40" s="1" t="s">
        <v>93</v>
      </c>
      <c r="CE40" s="1" t="s">
        <v>73</v>
      </c>
      <c r="CF40" s="1">
        <v>120</v>
      </c>
    </row>
    <row r="41" spans="1:306" ht="13.5" thickBot="1">
      <c r="A41" s="45">
        <v>6</v>
      </c>
      <c r="B41" s="64" t="s">
        <v>237</v>
      </c>
      <c r="C41" s="41">
        <v>5</v>
      </c>
      <c r="D41" s="41">
        <v>20.833333333333336</v>
      </c>
      <c r="E41" s="41" t="s">
        <v>33</v>
      </c>
      <c r="F41" s="41">
        <v>7</v>
      </c>
      <c r="G41" s="41">
        <v>29.166666666666668</v>
      </c>
      <c r="H41" s="41" t="s">
        <v>33</v>
      </c>
      <c r="I41" s="41">
        <v>5</v>
      </c>
      <c r="J41" s="41">
        <v>20.833333333333336</v>
      </c>
      <c r="K41" s="41" t="s">
        <v>33</v>
      </c>
      <c r="L41" s="41">
        <v>8</v>
      </c>
      <c r="M41" s="41">
        <v>33.333333333333329</v>
      </c>
      <c r="N41" s="41" t="s">
        <v>33</v>
      </c>
      <c r="O41" s="41">
        <v>6</v>
      </c>
      <c r="P41" s="41">
        <v>25</v>
      </c>
      <c r="Q41" s="41" t="s">
        <v>33</v>
      </c>
      <c r="R41" s="41">
        <v>15</v>
      </c>
      <c r="S41" s="41">
        <v>33.333333333333329</v>
      </c>
      <c r="T41" s="41" t="s">
        <v>33</v>
      </c>
      <c r="U41" s="41">
        <v>11</v>
      </c>
      <c r="V41" s="41">
        <v>36.666666666666664</v>
      </c>
      <c r="W41" s="41" t="s">
        <v>33</v>
      </c>
      <c r="X41" s="41">
        <v>3</v>
      </c>
      <c r="Y41" s="41">
        <v>12.5</v>
      </c>
      <c r="Z41" s="41" t="s">
        <v>33</v>
      </c>
      <c r="AA41" s="45">
        <v>211.66666666666666</v>
      </c>
      <c r="AB41" s="45">
        <v>26.458333333333332</v>
      </c>
      <c r="AC41" s="89">
        <v>975</v>
      </c>
      <c r="AD41" s="41">
        <v>0</v>
      </c>
      <c r="AE41" s="41">
        <v>0</v>
      </c>
      <c r="AF41" s="41" t="s">
        <v>47</v>
      </c>
      <c r="AG41" s="41">
        <v>2.5</v>
      </c>
      <c r="AH41" s="41" t="s">
        <v>22</v>
      </c>
      <c r="AI41" s="41">
        <v>0</v>
      </c>
      <c r="AJ41" s="41" t="s">
        <v>22</v>
      </c>
      <c r="AK41" s="41">
        <v>3.75</v>
      </c>
      <c r="AL41" s="41" t="s">
        <v>29</v>
      </c>
      <c r="AM41" s="41">
        <v>2.5</v>
      </c>
      <c r="AN41" s="41" t="s">
        <v>22</v>
      </c>
      <c r="AO41" s="41">
        <v>5</v>
      </c>
      <c r="AP41" s="41" t="s">
        <v>29</v>
      </c>
      <c r="AQ41" s="41">
        <v>3.75</v>
      </c>
      <c r="AR41" s="41" t="s">
        <v>29</v>
      </c>
      <c r="AS41" s="41">
        <v>1.25</v>
      </c>
      <c r="AT41" s="41" t="s">
        <v>22</v>
      </c>
      <c r="AU41" s="41">
        <v>1.25</v>
      </c>
      <c r="AV41" s="41" t="s">
        <v>22</v>
      </c>
      <c r="AW41" s="41">
        <v>5</v>
      </c>
      <c r="AX41" s="41" t="s">
        <v>29</v>
      </c>
      <c r="AY41" s="41">
        <v>2.5</v>
      </c>
      <c r="AZ41" s="41" t="s">
        <v>22</v>
      </c>
      <c r="BA41" s="41">
        <v>2.5</v>
      </c>
      <c r="BB41" s="41" t="s">
        <v>22</v>
      </c>
      <c r="BC41" s="41">
        <v>1.25</v>
      </c>
      <c r="BD41" s="41" t="s">
        <v>22</v>
      </c>
      <c r="BE41" s="41">
        <v>2.5</v>
      </c>
      <c r="BF41" s="41" t="s">
        <v>22</v>
      </c>
      <c r="BG41" s="41">
        <v>2.5</v>
      </c>
      <c r="BH41" s="41" t="s">
        <v>22</v>
      </c>
      <c r="BI41" s="41">
        <v>2.5</v>
      </c>
      <c r="BJ41" s="41" t="s">
        <v>22</v>
      </c>
      <c r="BK41" s="41">
        <v>1.3333333333333333</v>
      </c>
      <c r="BL41" s="41" t="s">
        <v>22</v>
      </c>
      <c r="BM41" s="180">
        <v>2.6666666666666665</v>
      </c>
      <c r="BN41" s="131" t="s">
        <v>22</v>
      </c>
      <c r="BO41" s="131">
        <v>6</v>
      </c>
      <c r="BP41" s="45" t="s">
        <v>29</v>
      </c>
      <c r="BQ41" s="131">
        <v>1.25</v>
      </c>
      <c r="BR41" s="131" t="s">
        <v>22</v>
      </c>
      <c r="BS41" s="131">
        <v>5</v>
      </c>
      <c r="BT41" s="131" t="s">
        <v>29</v>
      </c>
      <c r="BU41" s="131">
        <v>5</v>
      </c>
      <c r="BV41" s="204" t="s">
        <v>29</v>
      </c>
      <c r="BW41" s="204">
        <v>1.25</v>
      </c>
      <c r="BX41" s="204" t="s">
        <v>22</v>
      </c>
      <c r="BY41" s="204">
        <v>2.5</v>
      </c>
      <c r="BZ41" s="204" t="s">
        <v>22</v>
      </c>
      <c r="CA41" s="92">
        <v>1.25</v>
      </c>
      <c r="CB41" s="1" t="s">
        <v>22</v>
      </c>
      <c r="CC41" s="164">
        <v>1101</v>
      </c>
      <c r="CD41" s="1" t="s">
        <v>91</v>
      </c>
      <c r="CE41" s="1" t="s">
        <v>73</v>
      </c>
      <c r="CF41" s="1">
        <v>148</v>
      </c>
    </row>
    <row r="42" spans="1:306" ht="13.5" thickBot="1">
      <c r="A42" s="45">
        <v>41</v>
      </c>
      <c r="B42" s="64" t="s">
        <v>92</v>
      </c>
      <c r="C42" s="41">
        <v>16</v>
      </c>
      <c r="D42" s="41">
        <v>66.666666666666657</v>
      </c>
      <c r="E42" s="41" t="s">
        <v>45</v>
      </c>
      <c r="F42" s="41">
        <v>18</v>
      </c>
      <c r="G42" s="41">
        <v>75</v>
      </c>
      <c r="H42" s="41" t="s">
        <v>69</v>
      </c>
      <c r="I42" s="41">
        <v>9</v>
      </c>
      <c r="J42" s="41">
        <v>37.5</v>
      </c>
      <c r="K42" s="41" t="s">
        <v>33</v>
      </c>
      <c r="L42" s="41">
        <v>14</v>
      </c>
      <c r="M42" s="41">
        <v>58.333333333333336</v>
      </c>
      <c r="N42" s="41" t="s">
        <v>45</v>
      </c>
      <c r="O42" s="41">
        <v>17</v>
      </c>
      <c r="P42" s="41">
        <v>70.833333333333343</v>
      </c>
      <c r="Q42" s="41" t="s">
        <v>45</v>
      </c>
      <c r="R42" s="41">
        <v>16</v>
      </c>
      <c r="S42" s="41">
        <v>35.555555555555557</v>
      </c>
      <c r="T42" s="41" t="s">
        <v>33</v>
      </c>
      <c r="U42" s="41">
        <v>15</v>
      </c>
      <c r="V42" s="41">
        <v>50</v>
      </c>
      <c r="W42" s="41" t="s">
        <v>33</v>
      </c>
      <c r="X42" s="41">
        <v>13</v>
      </c>
      <c r="Y42" s="41">
        <v>54.166666666666664</v>
      </c>
      <c r="Z42" s="41" t="s">
        <v>45</v>
      </c>
      <c r="AA42" s="45">
        <v>448.0555555555556</v>
      </c>
      <c r="AB42" s="45">
        <v>56.00694444444445</v>
      </c>
      <c r="AC42" s="89">
        <v>32.554935463123968</v>
      </c>
      <c r="AD42" s="41">
        <v>0</v>
      </c>
      <c r="AE42" s="41">
        <v>0</v>
      </c>
      <c r="AF42" s="41" t="s">
        <v>47</v>
      </c>
      <c r="AG42" s="41">
        <v>8.75</v>
      </c>
      <c r="AH42" s="41" t="s">
        <v>46</v>
      </c>
      <c r="AI42" s="41">
        <v>5</v>
      </c>
      <c r="AJ42" s="41" t="s">
        <v>29</v>
      </c>
      <c r="AK42" s="41">
        <v>6.25</v>
      </c>
      <c r="AL42" s="41" t="s">
        <v>29</v>
      </c>
      <c r="AM42" s="41">
        <v>10</v>
      </c>
      <c r="AN42" s="41" t="s">
        <v>46</v>
      </c>
      <c r="AO42" s="41">
        <v>3.75</v>
      </c>
      <c r="AP42" s="41" t="s">
        <v>29</v>
      </c>
      <c r="AQ42" s="41">
        <v>6.25</v>
      </c>
      <c r="AR42" s="41" t="s">
        <v>29</v>
      </c>
      <c r="AS42" s="41">
        <v>5</v>
      </c>
      <c r="AT42" s="41" t="s">
        <v>29</v>
      </c>
      <c r="AU42" s="41">
        <v>5</v>
      </c>
      <c r="AV42" s="41" t="s">
        <v>29</v>
      </c>
      <c r="AW42" s="41">
        <v>6.25</v>
      </c>
      <c r="AX42" s="41" t="s">
        <v>29</v>
      </c>
      <c r="AY42" s="41">
        <v>3.75</v>
      </c>
      <c r="AZ42" s="41" t="s">
        <v>29</v>
      </c>
      <c r="BA42" s="41">
        <v>3.75</v>
      </c>
      <c r="BB42" s="41" t="s">
        <v>29</v>
      </c>
      <c r="BC42" s="41">
        <v>7.5</v>
      </c>
      <c r="BD42" s="41" t="s">
        <v>46</v>
      </c>
      <c r="BE42" s="41">
        <v>5</v>
      </c>
      <c r="BF42" s="41" t="s">
        <v>29</v>
      </c>
      <c r="BG42" s="41">
        <v>6.25</v>
      </c>
      <c r="BH42" s="41" t="s">
        <v>29</v>
      </c>
      <c r="BI42" s="41">
        <v>7.5</v>
      </c>
      <c r="BJ42" s="41" t="s">
        <v>46</v>
      </c>
      <c r="BK42" s="41">
        <v>2.6666666666666665</v>
      </c>
      <c r="BL42" s="41" t="s">
        <v>22</v>
      </c>
      <c r="BM42" s="180">
        <v>6</v>
      </c>
      <c r="BN42" s="131" t="s">
        <v>29</v>
      </c>
      <c r="BO42" s="131">
        <v>2</v>
      </c>
      <c r="BP42" s="131" t="s">
        <v>22</v>
      </c>
      <c r="BQ42" s="131">
        <v>1.25</v>
      </c>
      <c r="BR42" s="131" t="s">
        <v>22</v>
      </c>
      <c r="BS42" s="131">
        <v>6.25</v>
      </c>
      <c r="BT42" s="131" t="s">
        <v>29</v>
      </c>
      <c r="BU42" s="131">
        <v>5</v>
      </c>
      <c r="BV42" s="204" t="s">
        <v>29</v>
      </c>
      <c r="BW42" s="204">
        <v>6.25</v>
      </c>
      <c r="BX42" s="204" t="s">
        <v>29</v>
      </c>
      <c r="BY42" s="204">
        <v>3.75</v>
      </c>
      <c r="BZ42" s="204" t="s">
        <v>29</v>
      </c>
      <c r="CA42" s="92">
        <v>6.25</v>
      </c>
      <c r="CB42" s="1" t="s">
        <v>29</v>
      </c>
      <c r="CC42" s="164">
        <v>1102</v>
      </c>
      <c r="CD42" s="1" t="s">
        <v>93</v>
      </c>
      <c r="CE42" s="1" t="s">
        <v>73</v>
      </c>
      <c r="CF42" s="1">
        <v>2</v>
      </c>
    </row>
    <row r="43" spans="1:306" ht="13.5" thickBot="1">
      <c r="A43" s="45">
        <v>45</v>
      </c>
      <c r="B43" s="64" t="s">
        <v>98</v>
      </c>
      <c r="C43" s="41">
        <v>12</v>
      </c>
      <c r="D43" s="41">
        <v>50</v>
      </c>
      <c r="E43" s="41" t="s">
        <v>33</v>
      </c>
      <c r="F43" s="41">
        <v>10</v>
      </c>
      <c r="G43" s="41">
        <v>41.666666666666671</v>
      </c>
      <c r="H43" s="41" t="s">
        <v>33</v>
      </c>
      <c r="I43" s="41">
        <v>8</v>
      </c>
      <c r="J43" s="41">
        <v>33.333333333333329</v>
      </c>
      <c r="K43" s="41" t="s">
        <v>33</v>
      </c>
      <c r="L43" s="41">
        <v>12</v>
      </c>
      <c r="M43" s="41">
        <v>50</v>
      </c>
      <c r="N43" s="41" t="s">
        <v>33</v>
      </c>
      <c r="O43" s="41">
        <v>18</v>
      </c>
      <c r="P43" s="41">
        <v>75</v>
      </c>
      <c r="Q43" s="41" t="s">
        <v>69</v>
      </c>
      <c r="R43" s="41">
        <v>17</v>
      </c>
      <c r="S43" s="41">
        <v>37.777777777777779</v>
      </c>
      <c r="T43" s="41" t="s">
        <v>33</v>
      </c>
      <c r="U43" s="41">
        <v>15</v>
      </c>
      <c r="V43" s="41">
        <v>50</v>
      </c>
      <c r="W43" s="41" t="s">
        <v>33</v>
      </c>
      <c r="X43" s="41">
        <v>9</v>
      </c>
      <c r="Y43" s="41">
        <v>37.5</v>
      </c>
      <c r="Z43" s="41" t="s">
        <v>33</v>
      </c>
      <c r="AA43" s="45">
        <v>375.27777777777777</v>
      </c>
      <c r="AB43" s="45">
        <v>46.909722222222221</v>
      </c>
      <c r="AC43" s="89">
        <v>239.8676611269031</v>
      </c>
      <c r="AD43" s="41">
        <v>0</v>
      </c>
      <c r="AE43" s="41">
        <v>0</v>
      </c>
      <c r="AF43" s="41" t="s">
        <v>47</v>
      </c>
      <c r="AG43" s="41">
        <v>6.25</v>
      </c>
      <c r="AH43" s="41" t="s">
        <v>29</v>
      </c>
      <c r="AI43" s="41">
        <v>3.75</v>
      </c>
      <c r="AJ43" s="41" t="s">
        <v>29</v>
      </c>
      <c r="AK43" s="41">
        <v>5</v>
      </c>
      <c r="AL43" s="41" t="s">
        <v>29</v>
      </c>
      <c r="AM43" s="41">
        <v>3.75</v>
      </c>
      <c r="AN43" s="41" t="s">
        <v>29</v>
      </c>
      <c r="AO43" s="41">
        <v>2.5</v>
      </c>
      <c r="AP43" s="41" t="s">
        <v>22</v>
      </c>
      <c r="AQ43" s="41">
        <v>6.25</v>
      </c>
      <c r="AR43" s="41" t="s">
        <v>29</v>
      </c>
      <c r="AS43" s="41">
        <v>2.5</v>
      </c>
      <c r="AT43" s="41" t="s">
        <v>22</v>
      </c>
      <c r="AU43" s="41">
        <v>1.25</v>
      </c>
      <c r="AV43" s="41" t="s">
        <v>22</v>
      </c>
      <c r="AW43" s="41">
        <v>5</v>
      </c>
      <c r="AX43" s="41" t="s">
        <v>29</v>
      </c>
      <c r="AY43" s="41">
        <v>5</v>
      </c>
      <c r="AZ43" s="41" t="s">
        <v>29</v>
      </c>
      <c r="BA43" s="41">
        <v>5</v>
      </c>
      <c r="BB43" s="41" t="s">
        <v>29</v>
      </c>
      <c r="BC43" s="41">
        <v>6.25</v>
      </c>
      <c r="BD43" s="41" t="s">
        <v>29</v>
      </c>
      <c r="BE43" s="41">
        <v>5</v>
      </c>
      <c r="BF43" s="41" t="s">
        <v>29</v>
      </c>
      <c r="BG43" s="41">
        <v>5</v>
      </c>
      <c r="BH43" s="41" t="s">
        <v>29</v>
      </c>
      <c r="BI43" s="41">
        <v>6.25</v>
      </c>
      <c r="BJ43" s="41" t="s">
        <v>29</v>
      </c>
      <c r="BK43" s="41">
        <v>4</v>
      </c>
      <c r="BL43" s="41" t="s">
        <v>29</v>
      </c>
      <c r="BM43" s="180">
        <v>3.333333333333333</v>
      </c>
      <c r="BN43" s="131" t="s">
        <v>22</v>
      </c>
      <c r="BO43" s="131">
        <v>4</v>
      </c>
      <c r="BP43" s="131" t="s">
        <v>29</v>
      </c>
      <c r="BQ43" s="131">
        <v>5</v>
      </c>
      <c r="BR43" s="131" t="s">
        <v>29</v>
      </c>
      <c r="BS43" s="131">
        <v>5</v>
      </c>
      <c r="BT43" s="131" t="s">
        <v>29</v>
      </c>
      <c r="BU43" s="131">
        <v>3.75</v>
      </c>
      <c r="BV43" s="204" t="s">
        <v>29</v>
      </c>
      <c r="BW43" s="204">
        <v>2.5</v>
      </c>
      <c r="BX43" s="204" t="s">
        <v>22</v>
      </c>
      <c r="BY43" s="204">
        <v>6.25</v>
      </c>
      <c r="BZ43" s="204" t="s">
        <v>29</v>
      </c>
      <c r="CA43" s="92">
        <v>2.5</v>
      </c>
      <c r="CB43" s="1" t="s">
        <v>22</v>
      </c>
      <c r="CC43" s="164">
        <v>1102</v>
      </c>
      <c r="CD43" s="1" t="s">
        <v>93</v>
      </c>
      <c r="CE43" s="1" t="s">
        <v>73</v>
      </c>
      <c r="CF43" s="1">
        <v>7</v>
      </c>
    </row>
    <row r="44" spans="1:306" ht="13.5" thickBot="1">
      <c r="A44" s="45">
        <v>84</v>
      </c>
      <c r="B44" s="64" t="s">
        <v>101</v>
      </c>
      <c r="C44" s="41">
        <v>12</v>
      </c>
      <c r="D44" s="41">
        <v>50</v>
      </c>
      <c r="E44" s="41" t="s">
        <v>33</v>
      </c>
      <c r="F44" s="41">
        <v>13</v>
      </c>
      <c r="G44" s="41">
        <v>54.166666666666664</v>
      </c>
      <c r="H44" s="41" t="s">
        <v>45</v>
      </c>
      <c r="I44" s="41">
        <v>8</v>
      </c>
      <c r="J44" s="41">
        <v>33.333333333333329</v>
      </c>
      <c r="K44" s="41" t="s">
        <v>33</v>
      </c>
      <c r="L44" s="41">
        <v>10</v>
      </c>
      <c r="M44" s="41">
        <v>41.666666666666671</v>
      </c>
      <c r="N44" s="41" t="s">
        <v>33</v>
      </c>
      <c r="O44" s="41">
        <v>16</v>
      </c>
      <c r="P44" s="41">
        <v>66.666666666666657</v>
      </c>
      <c r="Q44" s="41" t="s">
        <v>45</v>
      </c>
      <c r="R44" s="41">
        <v>18</v>
      </c>
      <c r="S44" s="41">
        <v>40</v>
      </c>
      <c r="T44" s="41" t="s">
        <v>33</v>
      </c>
      <c r="U44" s="41">
        <v>11</v>
      </c>
      <c r="V44" s="41">
        <v>36.666666666666664</v>
      </c>
      <c r="W44" s="41" t="s">
        <v>33</v>
      </c>
      <c r="X44" s="41">
        <v>11</v>
      </c>
      <c r="Y44" s="41">
        <v>45.833333333333329</v>
      </c>
      <c r="Z44" s="41" t="s">
        <v>33</v>
      </c>
      <c r="AA44" s="45">
        <v>368.33333333333337</v>
      </c>
      <c r="AB44" s="45">
        <v>46.041666666666671</v>
      </c>
      <c r="AC44" s="89">
        <v>288.33273325499084</v>
      </c>
      <c r="AD44" s="41">
        <v>0</v>
      </c>
      <c r="AE44" s="41">
        <v>0</v>
      </c>
      <c r="AF44" s="41" t="s">
        <v>47</v>
      </c>
      <c r="AG44" s="41">
        <v>7.5</v>
      </c>
      <c r="AH44" s="41" t="s">
        <v>46</v>
      </c>
      <c r="AI44" s="41">
        <v>2.5</v>
      </c>
      <c r="AJ44" s="41" t="s">
        <v>22</v>
      </c>
      <c r="AK44" s="41">
        <v>5</v>
      </c>
      <c r="AL44" s="41" t="s">
        <v>29</v>
      </c>
      <c r="AM44" s="41">
        <v>6.25</v>
      </c>
      <c r="AN44" s="41" t="s">
        <v>29</v>
      </c>
      <c r="AO44" s="41">
        <v>5</v>
      </c>
      <c r="AP44" s="41" t="s">
        <v>29</v>
      </c>
      <c r="AQ44" s="41">
        <v>6.25</v>
      </c>
      <c r="AR44" s="41" t="s">
        <v>29</v>
      </c>
      <c r="AS44" s="41">
        <v>2.5</v>
      </c>
      <c r="AT44" s="41" t="s">
        <v>22</v>
      </c>
      <c r="AU44" s="41">
        <v>1.25</v>
      </c>
      <c r="AV44" s="41" t="s">
        <v>22</v>
      </c>
      <c r="AW44" s="41">
        <v>7.5</v>
      </c>
      <c r="AX44" s="41" t="s">
        <v>46</v>
      </c>
      <c r="AY44" s="41">
        <v>2.5</v>
      </c>
      <c r="AZ44" s="41" t="s">
        <v>22</v>
      </c>
      <c r="BA44" s="41">
        <v>3.75</v>
      </c>
      <c r="BB44" s="41" t="s">
        <v>29</v>
      </c>
      <c r="BC44" s="41">
        <v>3.75</v>
      </c>
      <c r="BD44" s="41" t="s">
        <v>29</v>
      </c>
      <c r="BE44" s="41">
        <v>5</v>
      </c>
      <c r="BF44" s="41" t="s">
        <v>29</v>
      </c>
      <c r="BG44" s="41">
        <v>5</v>
      </c>
      <c r="BH44" s="41" t="s">
        <v>29</v>
      </c>
      <c r="BI44" s="41">
        <v>6.25</v>
      </c>
      <c r="BJ44" s="41" t="s">
        <v>29</v>
      </c>
      <c r="BK44" s="41">
        <v>4.666666666666667</v>
      </c>
      <c r="BL44" s="41" t="s">
        <v>29</v>
      </c>
      <c r="BM44" s="180">
        <v>2.6666666666666665</v>
      </c>
      <c r="BN44" s="131" t="s">
        <v>22</v>
      </c>
      <c r="BO44" s="131">
        <v>4.666666666666667</v>
      </c>
      <c r="BP44" s="131" t="s">
        <v>29</v>
      </c>
      <c r="BQ44" s="131">
        <v>5</v>
      </c>
      <c r="BR44" s="131" t="s">
        <v>29</v>
      </c>
      <c r="BS44" s="131">
        <v>5</v>
      </c>
      <c r="BT44" s="131" t="s">
        <v>29</v>
      </c>
      <c r="BU44" s="131">
        <v>3.75</v>
      </c>
      <c r="BV44" s="204" t="s">
        <v>29</v>
      </c>
      <c r="BW44" s="204">
        <v>2.5</v>
      </c>
      <c r="BX44" s="204" t="s">
        <v>22</v>
      </c>
      <c r="BY44" s="204">
        <v>3.75</v>
      </c>
      <c r="BZ44" s="204" t="s">
        <v>29</v>
      </c>
      <c r="CA44" s="92">
        <v>1.25</v>
      </c>
      <c r="CB44" s="1" t="s">
        <v>22</v>
      </c>
      <c r="CC44" s="164">
        <v>1102</v>
      </c>
      <c r="CD44" s="1" t="s">
        <v>93</v>
      </c>
      <c r="CE44" s="1" t="s">
        <v>73</v>
      </c>
      <c r="CF44" s="1">
        <v>10</v>
      </c>
    </row>
    <row r="45" spans="1:306" ht="13.5" thickBot="1">
      <c r="A45" s="45">
        <v>152</v>
      </c>
      <c r="B45" s="64" t="s">
        <v>102</v>
      </c>
      <c r="C45" s="41">
        <v>10</v>
      </c>
      <c r="D45" s="41">
        <v>41.666666666666671</v>
      </c>
      <c r="E45" s="41" t="s">
        <v>33</v>
      </c>
      <c r="F45" s="41">
        <v>14</v>
      </c>
      <c r="G45" s="41">
        <v>58.333333333333336</v>
      </c>
      <c r="H45" s="41" t="s">
        <v>45</v>
      </c>
      <c r="I45" s="41">
        <v>8</v>
      </c>
      <c r="J45" s="41">
        <v>33.333333333333329</v>
      </c>
      <c r="K45" s="41" t="s">
        <v>33</v>
      </c>
      <c r="L45" s="41">
        <v>11</v>
      </c>
      <c r="M45" s="41">
        <v>45.833333333333329</v>
      </c>
      <c r="N45" s="41" t="s">
        <v>33</v>
      </c>
      <c r="O45" s="41">
        <v>13</v>
      </c>
      <c r="P45" s="41">
        <v>54.166666666666664</v>
      </c>
      <c r="Q45" s="41" t="s">
        <v>45</v>
      </c>
      <c r="R45" s="41">
        <v>21</v>
      </c>
      <c r="S45" s="41">
        <v>46.666666666666664</v>
      </c>
      <c r="T45" s="41" t="s">
        <v>33</v>
      </c>
      <c r="U45" s="41">
        <v>14</v>
      </c>
      <c r="V45" s="41">
        <v>46.666666666666664</v>
      </c>
      <c r="W45" s="41" t="s">
        <v>33</v>
      </c>
      <c r="X45" s="41">
        <v>10</v>
      </c>
      <c r="Y45" s="41">
        <v>41.666666666666671</v>
      </c>
      <c r="Z45" s="41" t="s">
        <v>33</v>
      </c>
      <c r="AA45" s="45">
        <v>368.33333333333331</v>
      </c>
      <c r="AB45" s="45">
        <v>46.041666666666664</v>
      </c>
      <c r="AC45" s="89">
        <v>288.33273325499135</v>
      </c>
      <c r="AD45" s="41">
        <v>0</v>
      </c>
      <c r="AE45" s="41">
        <v>0</v>
      </c>
      <c r="AF45" s="41" t="s">
        <v>47</v>
      </c>
      <c r="AG45" s="41">
        <v>5</v>
      </c>
      <c r="AH45" s="41" t="s">
        <v>29</v>
      </c>
      <c r="AI45" s="41">
        <v>3.75</v>
      </c>
      <c r="AJ45" s="41" t="s">
        <v>29</v>
      </c>
      <c r="AK45" s="41">
        <v>3.75</v>
      </c>
      <c r="AL45" s="41" t="s">
        <v>29</v>
      </c>
      <c r="AM45" s="41">
        <v>5</v>
      </c>
      <c r="AN45" s="41" t="s">
        <v>29</v>
      </c>
      <c r="AO45" s="41">
        <v>8.75</v>
      </c>
      <c r="AP45" s="41" t="s">
        <v>46</v>
      </c>
      <c r="AQ45" s="41">
        <v>3.75</v>
      </c>
      <c r="AR45" s="41" t="s">
        <v>29</v>
      </c>
      <c r="AS45" s="41">
        <v>3.75</v>
      </c>
      <c r="AT45" s="41" t="s">
        <v>29</v>
      </c>
      <c r="AU45" s="41">
        <v>5</v>
      </c>
      <c r="AV45" s="41" t="s">
        <v>29</v>
      </c>
      <c r="AW45" s="41">
        <v>3.75</v>
      </c>
      <c r="AX45" s="41" t="s">
        <v>29</v>
      </c>
      <c r="AY45" s="41">
        <v>2.5</v>
      </c>
      <c r="AZ45" s="41" t="s">
        <v>22</v>
      </c>
      <c r="BA45" s="41">
        <v>3.75</v>
      </c>
      <c r="BB45" s="41" t="s">
        <v>29</v>
      </c>
      <c r="BC45" s="41">
        <v>5</v>
      </c>
      <c r="BD45" s="41" t="s">
        <v>29</v>
      </c>
      <c r="BE45" s="41">
        <v>5</v>
      </c>
      <c r="BF45" s="41" t="s">
        <v>29</v>
      </c>
      <c r="BG45" s="41">
        <v>2.5</v>
      </c>
      <c r="BH45" s="41" t="s">
        <v>22</v>
      </c>
      <c r="BI45" s="41">
        <v>5</v>
      </c>
      <c r="BJ45" s="41" t="s">
        <v>29</v>
      </c>
      <c r="BK45" s="41">
        <v>4</v>
      </c>
      <c r="BL45" s="41" t="s">
        <v>29</v>
      </c>
      <c r="BM45" s="180">
        <v>5.333333333333333</v>
      </c>
      <c r="BN45" s="131" t="s">
        <v>29</v>
      </c>
      <c r="BO45" s="131">
        <v>4.666666666666667</v>
      </c>
      <c r="BP45" s="131" t="s">
        <v>29</v>
      </c>
      <c r="BQ45" s="131">
        <v>3.75</v>
      </c>
      <c r="BR45" s="131" t="s">
        <v>29</v>
      </c>
      <c r="BS45" s="131">
        <v>5</v>
      </c>
      <c r="BT45" s="131" t="s">
        <v>29</v>
      </c>
      <c r="BU45" s="131">
        <v>6.25</v>
      </c>
      <c r="BV45" s="204" t="s">
        <v>29</v>
      </c>
      <c r="BW45" s="204">
        <v>3.75</v>
      </c>
      <c r="BX45" s="204" t="s">
        <v>29</v>
      </c>
      <c r="BY45" s="204">
        <v>3.75</v>
      </c>
      <c r="BZ45" s="204" t="s">
        <v>29</v>
      </c>
      <c r="CA45" s="92">
        <v>2.5</v>
      </c>
      <c r="CB45" s="1" t="s">
        <v>22</v>
      </c>
      <c r="CC45" s="164">
        <v>1102</v>
      </c>
      <c r="CD45" s="1" t="s">
        <v>91</v>
      </c>
      <c r="CE45" s="1" t="s">
        <v>73</v>
      </c>
      <c r="CF45" s="1">
        <v>11</v>
      </c>
    </row>
    <row r="46" spans="1:306" ht="13.5" thickBot="1">
      <c r="A46" s="45">
        <v>154</v>
      </c>
      <c r="B46" s="64" t="s">
        <v>103</v>
      </c>
      <c r="C46" s="41">
        <v>10</v>
      </c>
      <c r="D46" s="41">
        <v>41.666666666666671</v>
      </c>
      <c r="E46" s="41" t="s">
        <v>33</v>
      </c>
      <c r="F46" s="41">
        <v>11</v>
      </c>
      <c r="G46" s="41">
        <v>45.833333333333329</v>
      </c>
      <c r="H46" s="41" t="s">
        <v>33</v>
      </c>
      <c r="I46" s="41">
        <v>9</v>
      </c>
      <c r="J46" s="41">
        <v>37.5</v>
      </c>
      <c r="K46" s="41" t="s">
        <v>33</v>
      </c>
      <c r="L46" s="41">
        <v>11</v>
      </c>
      <c r="M46" s="41">
        <v>45.833333333333329</v>
      </c>
      <c r="N46" s="41" t="s">
        <v>33</v>
      </c>
      <c r="O46" s="41">
        <v>15</v>
      </c>
      <c r="P46" s="41">
        <v>62.5</v>
      </c>
      <c r="Q46" s="41" t="s">
        <v>45</v>
      </c>
      <c r="R46" s="41">
        <v>14</v>
      </c>
      <c r="S46" s="41">
        <v>31.111111111111111</v>
      </c>
      <c r="T46" s="41" t="s">
        <v>33</v>
      </c>
      <c r="U46" s="41">
        <v>17</v>
      </c>
      <c r="V46" s="41">
        <v>56.666666666666664</v>
      </c>
      <c r="W46" s="41" t="s">
        <v>45</v>
      </c>
      <c r="X46" s="41">
        <v>10</v>
      </c>
      <c r="Y46" s="41">
        <v>41.666666666666671</v>
      </c>
      <c r="Z46" s="41" t="s">
        <v>33</v>
      </c>
      <c r="AA46" s="45">
        <v>362.77777777777777</v>
      </c>
      <c r="AB46" s="45">
        <v>45.347222222222221</v>
      </c>
      <c r="AC46" s="89">
        <v>334.06559278762438</v>
      </c>
      <c r="AD46" s="41">
        <v>0</v>
      </c>
      <c r="AE46" s="41">
        <v>0</v>
      </c>
      <c r="AF46" s="41" t="s">
        <v>47</v>
      </c>
      <c r="AG46" s="41">
        <v>6.25</v>
      </c>
      <c r="AH46" s="41" t="s">
        <v>29</v>
      </c>
      <c r="AI46" s="41">
        <v>5</v>
      </c>
      <c r="AJ46" s="41" t="s">
        <v>29</v>
      </c>
      <c r="AK46" s="41">
        <v>1.25</v>
      </c>
      <c r="AL46" s="41" t="s">
        <v>22</v>
      </c>
      <c r="AM46" s="41">
        <v>5</v>
      </c>
      <c r="AN46" s="41" t="s">
        <v>29</v>
      </c>
      <c r="AO46" s="41">
        <v>5</v>
      </c>
      <c r="AP46" s="41" t="s">
        <v>29</v>
      </c>
      <c r="AQ46" s="41">
        <v>6.25</v>
      </c>
      <c r="AR46" s="41" t="s">
        <v>29</v>
      </c>
      <c r="AS46" s="41">
        <v>1.25</v>
      </c>
      <c r="AT46" s="41" t="s">
        <v>22</v>
      </c>
      <c r="AU46" s="41">
        <v>3.75</v>
      </c>
      <c r="AV46" s="41" t="s">
        <v>29</v>
      </c>
      <c r="AW46" s="41">
        <v>5</v>
      </c>
      <c r="AX46" s="41" t="s">
        <v>29</v>
      </c>
      <c r="AY46" s="41">
        <v>3.75</v>
      </c>
      <c r="AZ46" s="41" t="s">
        <v>29</v>
      </c>
      <c r="BA46" s="41">
        <v>3.75</v>
      </c>
      <c r="BB46" s="41" t="s">
        <v>29</v>
      </c>
      <c r="BC46" s="41">
        <v>5</v>
      </c>
      <c r="BD46" s="41" t="s">
        <v>29</v>
      </c>
      <c r="BE46" s="41">
        <v>5</v>
      </c>
      <c r="BF46" s="41" t="s">
        <v>29</v>
      </c>
      <c r="BG46" s="41">
        <v>3.75</v>
      </c>
      <c r="BH46" s="41" t="s">
        <v>29</v>
      </c>
      <c r="BI46" s="41">
        <v>6.25</v>
      </c>
      <c r="BJ46" s="41" t="s">
        <v>29</v>
      </c>
      <c r="BK46" s="41">
        <v>4</v>
      </c>
      <c r="BL46" s="41" t="s">
        <v>29</v>
      </c>
      <c r="BM46" s="180">
        <v>2</v>
      </c>
      <c r="BN46" s="131" t="s">
        <v>22</v>
      </c>
      <c r="BO46" s="131">
        <v>3.333333333333333</v>
      </c>
      <c r="BP46" s="131" t="s">
        <v>22</v>
      </c>
      <c r="BQ46" s="131">
        <v>7.5</v>
      </c>
      <c r="BR46" s="131" t="s">
        <v>46</v>
      </c>
      <c r="BS46" s="131">
        <v>5</v>
      </c>
      <c r="BT46" s="131" t="s">
        <v>29</v>
      </c>
      <c r="BU46" s="131">
        <v>3.75</v>
      </c>
      <c r="BV46" s="204" t="s">
        <v>29</v>
      </c>
      <c r="BW46" s="204">
        <v>2.5</v>
      </c>
      <c r="BX46" s="204" t="s">
        <v>22</v>
      </c>
      <c r="BY46" s="204">
        <v>5</v>
      </c>
      <c r="BZ46" s="204" t="s">
        <v>29</v>
      </c>
      <c r="CA46" s="92">
        <v>6.25</v>
      </c>
      <c r="CB46" s="1" t="s">
        <v>29</v>
      </c>
      <c r="CC46" s="164">
        <v>1102</v>
      </c>
      <c r="CD46" s="1" t="s">
        <v>91</v>
      </c>
      <c r="CE46" s="1" t="s">
        <v>73</v>
      </c>
      <c r="CF46" s="1">
        <v>12</v>
      </c>
    </row>
    <row r="47" spans="1:306" ht="13.5" thickBot="1">
      <c r="A47" s="45">
        <v>46</v>
      </c>
      <c r="B47" s="64" t="s">
        <v>112</v>
      </c>
      <c r="C47" s="41">
        <v>10</v>
      </c>
      <c r="D47" s="41">
        <v>41.666666666666671</v>
      </c>
      <c r="E47" s="41" t="s">
        <v>33</v>
      </c>
      <c r="F47" s="41">
        <v>12</v>
      </c>
      <c r="G47" s="41">
        <v>50</v>
      </c>
      <c r="H47" s="41" t="s">
        <v>33</v>
      </c>
      <c r="I47" s="41">
        <v>10</v>
      </c>
      <c r="J47" s="41">
        <v>41.666666666666671</v>
      </c>
      <c r="K47" s="41" t="s">
        <v>33</v>
      </c>
      <c r="L47" s="41">
        <v>9</v>
      </c>
      <c r="M47" s="41">
        <v>37.5</v>
      </c>
      <c r="N47" s="41" t="s">
        <v>33</v>
      </c>
      <c r="O47" s="41">
        <v>16</v>
      </c>
      <c r="P47" s="41">
        <v>66.666666666666657</v>
      </c>
      <c r="Q47" s="41" t="s">
        <v>45</v>
      </c>
      <c r="R47" s="41">
        <v>19</v>
      </c>
      <c r="S47" s="41">
        <v>42.222222222222221</v>
      </c>
      <c r="T47" s="41" t="s">
        <v>33</v>
      </c>
      <c r="U47" s="41">
        <v>5</v>
      </c>
      <c r="V47" s="41">
        <v>16.666666666666664</v>
      </c>
      <c r="W47" s="41" t="s">
        <v>33</v>
      </c>
      <c r="X47" s="41">
        <v>10</v>
      </c>
      <c r="Y47" s="41">
        <v>41.666666666666671</v>
      </c>
      <c r="Z47" s="41" t="s">
        <v>33</v>
      </c>
      <c r="AA47" s="45">
        <v>338.0555555555556</v>
      </c>
      <c r="AB47" s="45">
        <v>42.25694444444445</v>
      </c>
      <c r="AC47" s="89">
        <v>597.20749999999953</v>
      </c>
      <c r="AD47" s="41">
        <v>0</v>
      </c>
      <c r="AE47" s="41">
        <v>0</v>
      </c>
      <c r="AF47" s="41" t="s">
        <v>47</v>
      </c>
      <c r="AG47" s="41">
        <v>7.5</v>
      </c>
      <c r="AH47" s="41" t="s">
        <v>46</v>
      </c>
      <c r="AI47" s="41">
        <v>1.25</v>
      </c>
      <c r="AJ47" s="41" t="s">
        <v>22</v>
      </c>
      <c r="AK47" s="41">
        <v>3.75</v>
      </c>
      <c r="AL47" s="41" t="s">
        <v>29</v>
      </c>
      <c r="AM47" s="41">
        <v>7.5</v>
      </c>
      <c r="AN47" s="41" t="s">
        <v>46</v>
      </c>
      <c r="AO47" s="41">
        <v>6.25</v>
      </c>
      <c r="AP47" s="41" t="s">
        <v>29</v>
      </c>
      <c r="AQ47" s="41">
        <v>5</v>
      </c>
      <c r="AR47" s="41" t="s">
        <v>29</v>
      </c>
      <c r="AS47" s="41">
        <v>3.75</v>
      </c>
      <c r="AT47" s="41" t="s">
        <v>29</v>
      </c>
      <c r="AU47" s="41">
        <v>3.75</v>
      </c>
      <c r="AV47" s="41" t="s">
        <v>29</v>
      </c>
      <c r="AW47" s="41">
        <v>5</v>
      </c>
      <c r="AX47" s="41" t="s">
        <v>29</v>
      </c>
      <c r="AY47" s="41">
        <v>1.25</v>
      </c>
      <c r="AZ47" s="41" t="s">
        <v>22</v>
      </c>
      <c r="BA47" s="41">
        <v>5</v>
      </c>
      <c r="BB47" s="41" t="s">
        <v>29</v>
      </c>
      <c r="BC47" s="41">
        <v>1.25</v>
      </c>
      <c r="BD47" s="41" t="s">
        <v>22</v>
      </c>
      <c r="BE47" s="41">
        <v>6.25</v>
      </c>
      <c r="BF47" s="41" t="s">
        <v>29</v>
      </c>
      <c r="BG47" s="41">
        <v>3.75</v>
      </c>
      <c r="BH47" s="41" t="s">
        <v>29</v>
      </c>
      <c r="BI47" s="41">
        <v>3.75</v>
      </c>
      <c r="BJ47" s="41" t="s">
        <v>29</v>
      </c>
      <c r="BK47" s="41">
        <v>3.333333333333333</v>
      </c>
      <c r="BL47" s="41" t="s">
        <v>22</v>
      </c>
      <c r="BM47" s="180">
        <v>5.333333333333333</v>
      </c>
      <c r="BN47" s="131" t="s">
        <v>29</v>
      </c>
      <c r="BO47" s="131">
        <v>4</v>
      </c>
      <c r="BP47" s="131" t="s">
        <v>29</v>
      </c>
      <c r="BQ47" s="131">
        <v>0</v>
      </c>
      <c r="BR47" s="131" t="s">
        <v>22</v>
      </c>
      <c r="BS47" s="131">
        <v>2.5</v>
      </c>
      <c r="BT47" s="131" t="s">
        <v>22</v>
      </c>
      <c r="BU47" s="131">
        <v>2.5</v>
      </c>
      <c r="BV47" s="204" t="s">
        <v>22</v>
      </c>
      <c r="BW47" s="204">
        <v>3.75</v>
      </c>
      <c r="BX47" s="204" t="s">
        <v>29</v>
      </c>
      <c r="BY47" s="204">
        <v>2.5</v>
      </c>
      <c r="BZ47" s="204" t="s">
        <v>22</v>
      </c>
      <c r="CA47" s="92">
        <v>3.75</v>
      </c>
      <c r="CB47" s="1" t="s">
        <v>29</v>
      </c>
      <c r="CC47" s="164">
        <v>1102</v>
      </c>
      <c r="CD47" s="1" t="s">
        <v>93</v>
      </c>
      <c r="CE47" s="1" t="s">
        <v>73</v>
      </c>
      <c r="CF47" s="1">
        <v>21</v>
      </c>
    </row>
    <row r="48" spans="1:306" ht="13.5" thickBot="1">
      <c r="A48" s="45">
        <v>79</v>
      </c>
      <c r="B48" s="64" t="s">
        <v>119</v>
      </c>
      <c r="C48" s="41">
        <v>7</v>
      </c>
      <c r="D48" s="41">
        <v>29.166666666666668</v>
      </c>
      <c r="E48" s="41" t="s">
        <v>33</v>
      </c>
      <c r="F48" s="41">
        <v>14</v>
      </c>
      <c r="G48" s="41">
        <v>58.333333333333336</v>
      </c>
      <c r="H48" s="41" t="s">
        <v>45</v>
      </c>
      <c r="I48" s="41">
        <v>5</v>
      </c>
      <c r="J48" s="41">
        <v>20.833333333333336</v>
      </c>
      <c r="K48" s="41" t="s">
        <v>33</v>
      </c>
      <c r="L48" s="41">
        <v>12</v>
      </c>
      <c r="M48" s="41">
        <v>50</v>
      </c>
      <c r="N48" s="41" t="s">
        <v>33</v>
      </c>
      <c r="O48" s="41">
        <v>14</v>
      </c>
      <c r="P48" s="41">
        <v>58.333333333333336</v>
      </c>
      <c r="Q48" s="41" t="s">
        <v>45</v>
      </c>
      <c r="R48" s="41">
        <v>18</v>
      </c>
      <c r="S48" s="41">
        <v>40</v>
      </c>
      <c r="T48" s="41" t="s">
        <v>33</v>
      </c>
      <c r="U48" s="41">
        <v>10</v>
      </c>
      <c r="V48" s="41">
        <v>33.333333333333329</v>
      </c>
      <c r="W48" s="41" t="s">
        <v>33</v>
      </c>
      <c r="X48" s="41">
        <v>9</v>
      </c>
      <c r="Y48" s="41">
        <v>37.5</v>
      </c>
      <c r="Z48" s="41" t="s">
        <v>33</v>
      </c>
      <c r="AA48" s="45">
        <v>327.5</v>
      </c>
      <c r="AB48" s="45">
        <v>40.9375</v>
      </c>
      <c r="AC48" s="89">
        <v>718.34937499999978</v>
      </c>
      <c r="AD48" s="41">
        <v>0</v>
      </c>
      <c r="AE48" s="41">
        <v>0</v>
      </c>
      <c r="AF48" s="41" t="s">
        <v>47</v>
      </c>
      <c r="AG48" s="41">
        <v>3.75</v>
      </c>
      <c r="AH48" s="41" t="s">
        <v>29</v>
      </c>
      <c r="AI48" s="41">
        <v>1.25</v>
      </c>
      <c r="AJ48" s="41" t="s">
        <v>22</v>
      </c>
      <c r="AK48" s="41">
        <v>3.75</v>
      </c>
      <c r="AL48" s="41" t="s">
        <v>29</v>
      </c>
      <c r="AM48" s="41">
        <v>2.5</v>
      </c>
      <c r="AN48" s="41" t="s">
        <v>22</v>
      </c>
      <c r="AO48" s="41">
        <v>7.5</v>
      </c>
      <c r="AP48" s="41" t="s">
        <v>46</v>
      </c>
      <c r="AQ48" s="41">
        <v>6.25</v>
      </c>
      <c r="AR48" s="41" t="s">
        <v>29</v>
      </c>
      <c r="AS48" s="41">
        <v>2.5</v>
      </c>
      <c r="AT48" s="41" t="s">
        <v>22</v>
      </c>
      <c r="AU48" s="41">
        <v>2.5</v>
      </c>
      <c r="AV48" s="41" t="s">
        <v>22</v>
      </c>
      <c r="AW48" s="41">
        <v>6.25</v>
      </c>
      <c r="AX48" s="41" t="s">
        <v>29</v>
      </c>
      <c r="AY48" s="41">
        <v>5</v>
      </c>
      <c r="AZ48" s="41" t="s">
        <v>29</v>
      </c>
      <c r="BA48" s="41">
        <v>3.75</v>
      </c>
      <c r="BB48" s="41" t="s">
        <v>29</v>
      </c>
      <c r="BC48" s="41">
        <v>2.5</v>
      </c>
      <c r="BD48" s="41" t="s">
        <v>22</v>
      </c>
      <c r="BE48" s="41">
        <v>5</v>
      </c>
      <c r="BF48" s="41" t="s">
        <v>29</v>
      </c>
      <c r="BG48" s="41">
        <v>6.25</v>
      </c>
      <c r="BH48" s="41" t="s">
        <v>29</v>
      </c>
      <c r="BI48" s="41">
        <v>5</v>
      </c>
      <c r="BJ48" s="41" t="s">
        <v>29</v>
      </c>
      <c r="BK48" s="41">
        <v>4.666666666666667</v>
      </c>
      <c r="BL48" s="41" t="s">
        <v>29</v>
      </c>
      <c r="BM48" s="180">
        <v>4</v>
      </c>
      <c r="BN48" s="131" t="s">
        <v>29</v>
      </c>
      <c r="BO48" s="131">
        <v>3.333333333333333</v>
      </c>
      <c r="BP48" s="131" t="s">
        <v>22</v>
      </c>
      <c r="BQ48" s="131">
        <v>6.25</v>
      </c>
      <c r="BR48" s="131" t="s">
        <v>29</v>
      </c>
      <c r="BS48" s="131">
        <v>3.75</v>
      </c>
      <c r="BT48" s="131" t="s">
        <v>29</v>
      </c>
      <c r="BU48" s="131">
        <v>1.25</v>
      </c>
      <c r="BV48" s="204" t="s">
        <v>22</v>
      </c>
      <c r="BW48" s="204">
        <v>1.25</v>
      </c>
      <c r="BX48" s="204" t="s">
        <v>22</v>
      </c>
      <c r="BY48" s="204">
        <v>3.75</v>
      </c>
      <c r="BZ48" s="204" t="s">
        <v>29</v>
      </c>
      <c r="CA48" s="92">
        <v>2.5</v>
      </c>
      <c r="CB48" s="1" t="s">
        <v>22</v>
      </c>
      <c r="CC48" s="164">
        <v>1102</v>
      </c>
      <c r="CD48" s="1" t="s">
        <v>93</v>
      </c>
      <c r="CE48" s="1" t="s">
        <v>73</v>
      </c>
      <c r="CF48" s="1">
        <v>28</v>
      </c>
    </row>
    <row r="49" spans="1:84" ht="13.5" thickBot="1">
      <c r="A49" s="45">
        <v>85</v>
      </c>
      <c r="B49" s="64" t="s">
        <v>122</v>
      </c>
      <c r="C49" s="41">
        <v>14</v>
      </c>
      <c r="D49" s="41">
        <v>58.333333333333336</v>
      </c>
      <c r="E49" s="41" t="s">
        <v>45</v>
      </c>
      <c r="F49" s="41">
        <v>6</v>
      </c>
      <c r="G49" s="41">
        <v>25</v>
      </c>
      <c r="H49" s="41" t="s">
        <v>33</v>
      </c>
      <c r="I49" s="41">
        <v>5</v>
      </c>
      <c r="J49" s="41">
        <v>20.833333333333336</v>
      </c>
      <c r="K49" s="41" t="s">
        <v>33</v>
      </c>
      <c r="L49" s="41">
        <v>10</v>
      </c>
      <c r="M49" s="41">
        <v>41.666666666666671</v>
      </c>
      <c r="N49" s="41" t="s">
        <v>33</v>
      </c>
      <c r="O49" s="41">
        <v>16</v>
      </c>
      <c r="P49" s="41">
        <v>66.666666666666657</v>
      </c>
      <c r="Q49" s="41" t="s">
        <v>45</v>
      </c>
      <c r="R49" s="41">
        <v>26</v>
      </c>
      <c r="S49" s="41">
        <v>57.777777777777771</v>
      </c>
      <c r="T49" s="41" t="s">
        <v>45</v>
      </c>
      <c r="U49" s="41">
        <v>10</v>
      </c>
      <c r="V49" s="41">
        <v>33.333333333333329</v>
      </c>
      <c r="W49" s="41" t="s">
        <v>33</v>
      </c>
      <c r="X49" s="41">
        <v>5</v>
      </c>
      <c r="Y49" s="41">
        <v>20.833333333333336</v>
      </c>
      <c r="Z49" s="41" t="s">
        <v>33</v>
      </c>
      <c r="AA49" s="45">
        <v>324.44444444444446</v>
      </c>
      <c r="AB49" s="45">
        <v>40.555555555555557</v>
      </c>
      <c r="AC49" s="89">
        <v>750.15185185185237</v>
      </c>
      <c r="AD49" s="41">
        <v>0</v>
      </c>
      <c r="AE49" s="41">
        <v>0</v>
      </c>
      <c r="AF49" s="41" t="s">
        <v>47</v>
      </c>
      <c r="AG49" s="41">
        <v>6.25</v>
      </c>
      <c r="AH49" s="41" t="s">
        <v>29</v>
      </c>
      <c r="AI49" s="41">
        <v>7.5</v>
      </c>
      <c r="AJ49" s="41" t="s">
        <v>46</v>
      </c>
      <c r="AK49" s="41">
        <v>3.75</v>
      </c>
      <c r="AL49" s="41" t="s">
        <v>29</v>
      </c>
      <c r="AM49" s="41">
        <v>5</v>
      </c>
      <c r="AN49" s="41" t="s">
        <v>29</v>
      </c>
      <c r="AO49" s="41">
        <v>2.5</v>
      </c>
      <c r="AP49" s="41" t="s">
        <v>22</v>
      </c>
      <c r="AQ49" s="41">
        <v>2.5</v>
      </c>
      <c r="AR49" s="41" t="s">
        <v>22</v>
      </c>
      <c r="AS49" s="41">
        <v>1.25</v>
      </c>
      <c r="AT49" s="41" t="s">
        <v>22</v>
      </c>
      <c r="AU49" s="41">
        <v>3.75</v>
      </c>
      <c r="AV49" s="41" t="s">
        <v>29</v>
      </c>
      <c r="AW49" s="41">
        <v>2.5</v>
      </c>
      <c r="AX49" s="41" t="s">
        <v>22</v>
      </c>
      <c r="AY49" s="41">
        <v>1.25</v>
      </c>
      <c r="AZ49" s="41" t="s">
        <v>22</v>
      </c>
      <c r="BA49" s="41">
        <v>6.25</v>
      </c>
      <c r="BB49" s="41" t="s">
        <v>29</v>
      </c>
      <c r="BC49" s="41">
        <v>1.25</v>
      </c>
      <c r="BD49" s="41" t="s">
        <v>22</v>
      </c>
      <c r="BE49" s="41">
        <v>6.25</v>
      </c>
      <c r="BF49" s="41" t="s">
        <v>29</v>
      </c>
      <c r="BG49" s="41">
        <v>2.5</v>
      </c>
      <c r="BH49" s="41" t="s">
        <v>22</v>
      </c>
      <c r="BI49" s="41">
        <v>3.75</v>
      </c>
      <c r="BJ49" s="41" t="s">
        <v>29</v>
      </c>
      <c r="BK49" s="41">
        <v>6.6666666666666661</v>
      </c>
      <c r="BL49" s="41" t="s">
        <v>29</v>
      </c>
      <c r="BM49" s="180">
        <v>4</v>
      </c>
      <c r="BN49" s="131" t="s">
        <v>29</v>
      </c>
      <c r="BO49" s="131">
        <v>6.6666666666666661</v>
      </c>
      <c r="BP49" s="131" t="s">
        <v>29</v>
      </c>
      <c r="BQ49" s="131">
        <v>3.75</v>
      </c>
      <c r="BR49" s="131" t="s">
        <v>29</v>
      </c>
      <c r="BS49" s="131">
        <v>3.75</v>
      </c>
      <c r="BT49" s="131" t="s">
        <v>29</v>
      </c>
      <c r="BU49" s="131">
        <v>3.75</v>
      </c>
      <c r="BV49" s="204" t="s">
        <v>29</v>
      </c>
      <c r="BW49" s="204">
        <v>1.25</v>
      </c>
      <c r="BX49" s="204" t="s">
        <v>22</v>
      </c>
      <c r="BY49" s="204">
        <v>1.25</v>
      </c>
      <c r="BZ49" s="204" t="s">
        <v>22</v>
      </c>
      <c r="CA49" s="92">
        <v>2.5</v>
      </c>
      <c r="CB49" s="1" t="s">
        <v>22</v>
      </c>
      <c r="CC49" s="164">
        <v>1102</v>
      </c>
      <c r="CD49" s="1" t="s">
        <v>93</v>
      </c>
      <c r="CE49" s="1" t="s">
        <v>73</v>
      </c>
      <c r="CF49" s="1">
        <v>31</v>
      </c>
    </row>
    <row r="50" spans="1:84" ht="13.5" thickBot="1">
      <c r="A50" s="45">
        <v>118</v>
      </c>
      <c r="B50" s="64" t="s">
        <v>126</v>
      </c>
      <c r="C50" s="41">
        <v>6</v>
      </c>
      <c r="D50" s="41">
        <v>25</v>
      </c>
      <c r="E50" s="41" t="s">
        <v>33</v>
      </c>
      <c r="F50" s="41">
        <v>14</v>
      </c>
      <c r="G50" s="41">
        <v>58.333333333333336</v>
      </c>
      <c r="H50" s="41" t="s">
        <v>45</v>
      </c>
      <c r="I50" s="41">
        <v>10</v>
      </c>
      <c r="J50" s="41">
        <v>41.666666666666671</v>
      </c>
      <c r="K50" s="41" t="s">
        <v>33</v>
      </c>
      <c r="L50" s="41">
        <v>10</v>
      </c>
      <c r="M50" s="41">
        <v>41.666666666666671</v>
      </c>
      <c r="N50" s="41" t="s">
        <v>33</v>
      </c>
      <c r="O50" s="41">
        <v>12</v>
      </c>
      <c r="P50" s="41">
        <v>50</v>
      </c>
      <c r="Q50" s="41" t="s">
        <v>33</v>
      </c>
      <c r="R50" s="41">
        <v>22</v>
      </c>
      <c r="S50" s="41">
        <v>48.888888888888886</v>
      </c>
      <c r="T50" s="41" t="s">
        <v>33</v>
      </c>
      <c r="U50" s="41">
        <v>9</v>
      </c>
      <c r="V50" s="41">
        <v>30</v>
      </c>
      <c r="W50" s="41" t="s">
        <v>33</v>
      </c>
      <c r="X50" s="41">
        <v>6</v>
      </c>
      <c r="Y50" s="41">
        <v>25</v>
      </c>
      <c r="Z50" s="41" t="s">
        <v>33</v>
      </c>
      <c r="AA50" s="45">
        <v>320.55555555555554</v>
      </c>
      <c r="AB50" s="45">
        <v>40.069444444444443</v>
      </c>
      <c r="AC50" s="89">
        <v>788.82101851851894</v>
      </c>
      <c r="AD50" s="41">
        <v>0</v>
      </c>
      <c r="AE50" s="41">
        <v>0</v>
      </c>
      <c r="AF50" s="41" t="s">
        <v>47</v>
      </c>
      <c r="AG50" s="41">
        <v>3.75</v>
      </c>
      <c r="AH50" s="41" t="s">
        <v>29</v>
      </c>
      <c r="AI50" s="41">
        <v>2.5</v>
      </c>
      <c r="AJ50" s="41" t="s">
        <v>22</v>
      </c>
      <c r="AK50" s="41">
        <v>1.25</v>
      </c>
      <c r="AL50" s="41" t="s">
        <v>22</v>
      </c>
      <c r="AM50" s="41">
        <v>6.25</v>
      </c>
      <c r="AN50" s="41" t="s">
        <v>29</v>
      </c>
      <c r="AO50" s="41">
        <v>3.75</v>
      </c>
      <c r="AP50" s="41" t="s">
        <v>29</v>
      </c>
      <c r="AQ50" s="41">
        <v>6.25</v>
      </c>
      <c r="AR50" s="41" t="s">
        <v>29</v>
      </c>
      <c r="AS50" s="41">
        <v>3.75</v>
      </c>
      <c r="AT50" s="41" t="s">
        <v>29</v>
      </c>
      <c r="AU50" s="41">
        <v>2.5</v>
      </c>
      <c r="AV50" s="41" t="s">
        <v>22</v>
      </c>
      <c r="AW50" s="41">
        <v>2.5</v>
      </c>
      <c r="AX50" s="41" t="s">
        <v>22</v>
      </c>
      <c r="AY50" s="41">
        <v>3.75</v>
      </c>
      <c r="AZ50" s="41" t="s">
        <v>29</v>
      </c>
      <c r="BA50" s="41">
        <v>6.25</v>
      </c>
      <c r="BB50" s="41" t="s">
        <v>29</v>
      </c>
      <c r="BC50" s="41">
        <v>7.5</v>
      </c>
      <c r="BD50" s="41" t="s">
        <v>46</v>
      </c>
      <c r="BE50" s="41">
        <v>7.5</v>
      </c>
      <c r="BF50" s="41" t="s">
        <v>46</v>
      </c>
      <c r="BG50" s="41">
        <v>3.75</v>
      </c>
      <c r="BH50" s="41" t="s">
        <v>29</v>
      </c>
      <c r="BI50" s="41">
        <v>6.25</v>
      </c>
      <c r="BJ50" s="41" t="s">
        <v>29</v>
      </c>
      <c r="BK50" s="41">
        <v>3.333333333333333</v>
      </c>
      <c r="BL50" s="41" t="s">
        <v>22</v>
      </c>
      <c r="BM50" s="180">
        <v>5.333333333333333</v>
      </c>
      <c r="BN50" s="131" t="s">
        <v>29</v>
      </c>
      <c r="BO50" s="131">
        <v>6</v>
      </c>
      <c r="BP50" s="131" t="s">
        <v>29</v>
      </c>
      <c r="BQ50" s="131">
        <v>2.5</v>
      </c>
      <c r="BR50" s="131" t="s">
        <v>22</v>
      </c>
      <c r="BS50" s="131">
        <v>5</v>
      </c>
      <c r="BT50" s="131" t="s">
        <v>29</v>
      </c>
      <c r="BU50" s="131">
        <v>2.5</v>
      </c>
      <c r="BV50" s="204" t="s">
        <v>22</v>
      </c>
      <c r="BW50" s="204">
        <v>2.5</v>
      </c>
      <c r="BX50" s="204" t="s">
        <v>22</v>
      </c>
      <c r="BY50" s="204">
        <v>2.5</v>
      </c>
      <c r="BZ50" s="204" t="s">
        <v>22</v>
      </c>
      <c r="CA50" s="92">
        <v>2.5</v>
      </c>
      <c r="CB50" s="1" t="s">
        <v>22</v>
      </c>
      <c r="CC50" s="164">
        <v>1102</v>
      </c>
      <c r="CD50" s="1" t="s">
        <v>91</v>
      </c>
      <c r="CE50" s="1" t="s">
        <v>73</v>
      </c>
      <c r="CF50" s="1">
        <v>35</v>
      </c>
    </row>
    <row r="51" spans="1:84" ht="13.5" thickBot="1">
      <c r="A51" s="45">
        <v>47</v>
      </c>
      <c r="B51" s="64" t="s">
        <v>133</v>
      </c>
      <c r="C51" s="41">
        <v>9</v>
      </c>
      <c r="D51" s="41">
        <v>37.5</v>
      </c>
      <c r="E51" s="41" t="s">
        <v>33</v>
      </c>
      <c r="F51" s="41">
        <v>8</v>
      </c>
      <c r="G51" s="41">
        <v>33.333333333333329</v>
      </c>
      <c r="H51" s="41" t="s">
        <v>33</v>
      </c>
      <c r="I51" s="41">
        <v>6</v>
      </c>
      <c r="J51" s="41">
        <v>25</v>
      </c>
      <c r="K51" s="41" t="s">
        <v>33</v>
      </c>
      <c r="L51" s="41">
        <v>6</v>
      </c>
      <c r="M51" s="41">
        <v>25</v>
      </c>
      <c r="N51" s="41" t="s">
        <v>33</v>
      </c>
      <c r="O51" s="41">
        <v>16</v>
      </c>
      <c r="P51" s="41">
        <v>66.666666666666657</v>
      </c>
      <c r="Q51" s="41" t="s">
        <v>45</v>
      </c>
      <c r="R51" s="41">
        <v>20</v>
      </c>
      <c r="S51" s="41">
        <v>44.444444444444443</v>
      </c>
      <c r="T51" s="41" t="s">
        <v>33</v>
      </c>
      <c r="U51" s="41">
        <v>14</v>
      </c>
      <c r="V51" s="41">
        <v>46.666666666666664</v>
      </c>
      <c r="W51" s="41" t="s">
        <v>33</v>
      </c>
      <c r="X51" s="41">
        <v>8</v>
      </c>
      <c r="Y51" s="41">
        <v>33.333333333333329</v>
      </c>
      <c r="Z51" s="41" t="s">
        <v>33</v>
      </c>
      <c r="AA51" s="45">
        <v>311.94444444444446</v>
      </c>
      <c r="AB51" s="45">
        <v>38.993055555555557</v>
      </c>
      <c r="AC51" s="89">
        <v>847</v>
      </c>
      <c r="AD51" s="41">
        <v>0</v>
      </c>
      <c r="AE51" s="41">
        <v>0</v>
      </c>
      <c r="AF51" s="41" t="s">
        <v>47</v>
      </c>
      <c r="AG51" s="41">
        <v>1.25</v>
      </c>
      <c r="AH51" s="41" t="s">
        <v>22</v>
      </c>
      <c r="AI51" s="41">
        <v>5</v>
      </c>
      <c r="AJ51" s="41" t="s">
        <v>29</v>
      </c>
      <c r="AK51" s="41">
        <v>5</v>
      </c>
      <c r="AL51" s="41" t="s">
        <v>29</v>
      </c>
      <c r="AM51" s="41">
        <v>2.5</v>
      </c>
      <c r="AN51" s="41" t="s">
        <v>22</v>
      </c>
      <c r="AO51" s="41">
        <v>3.75</v>
      </c>
      <c r="AP51" s="41" t="s">
        <v>29</v>
      </c>
      <c r="AQ51" s="41">
        <v>6.25</v>
      </c>
      <c r="AR51" s="41" t="s">
        <v>29</v>
      </c>
      <c r="AS51" s="41">
        <v>1.25</v>
      </c>
      <c r="AT51" s="41" t="s">
        <v>22</v>
      </c>
      <c r="AU51" s="41">
        <v>1.25</v>
      </c>
      <c r="AV51" s="41" t="s">
        <v>22</v>
      </c>
      <c r="AW51" s="41">
        <v>3.75</v>
      </c>
      <c r="AX51" s="41" t="s">
        <v>29</v>
      </c>
      <c r="AY51" s="41">
        <v>3.75</v>
      </c>
      <c r="AZ51" s="41" t="s">
        <v>29</v>
      </c>
      <c r="BA51" s="41">
        <v>1.25</v>
      </c>
      <c r="BB51" s="41" t="s">
        <v>22</v>
      </c>
      <c r="BC51" s="41">
        <v>1.25</v>
      </c>
      <c r="BD51" s="41" t="s">
        <v>22</v>
      </c>
      <c r="BE51" s="41">
        <v>1.25</v>
      </c>
      <c r="BF51" s="41" t="s">
        <v>22</v>
      </c>
      <c r="BG51" s="41">
        <v>2.5</v>
      </c>
      <c r="BH51" s="41" t="s">
        <v>22</v>
      </c>
      <c r="BI51" s="41">
        <v>2.5</v>
      </c>
      <c r="BJ51" s="41" t="s">
        <v>22</v>
      </c>
      <c r="BK51" s="41">
        <v>6</v>
      </c>
      <c r="BL51" s="41" t="s">
        <v>29</v>
      </c>
      <c r="BM51" s="180">
        <v>2</v>
      </c>
      <c r="BN51" s="131" t="s">
        <v>22</v>
      </c>
      <c r="BO51" s="131">
        <v>5.333333333333333</v>
      </c>
      <c r="BP51" s="131" t="s">
        <v>29</v>
      </c>
      <c r="BQ51" s="131">
        <v>7.5</v>
      </c>
      <c r="BR51" s="131" t="s">
        <v>46</v>
      </c>
      <c r="BS51" s="131">
        <v>5</v>
      </c>
      <c r="BT51" s="131" t="s">
        <v>29</v>
      </c>
      <c r="BU51" s="131">
        <v>2.5</v>
      </c>
      <c r="BV51" s="204" t="s">
        <v>22</v>
      </c>
      <c r="BW51" s="204">
        <v>1.25</v>
      </c>
      <c r="BX51" s="204" t="s">
        <v>22</v>
      </c>
      <c r="BY51" s="204">
        <v>5</v>
      </c>
      <c r="BZ51" s="204" t="s">
        <v>29</v>
      </c>
      <c r="CA51" s="92">
        <v>3.75</v>
      </c>
      <c r="CB51" s="1" t="s">
        <v>29</v>
      </c>
      <c r="CC51" s="164">
        <v>1102</v>
      </c>
      <c r="CD51" s="1" t="s">
        <v>93</v>
      </c>
      <c r="CE51" s="1" t="s">
        <v>73</v>
      </c>
      <c r="CF51" s="1">
        <v>42</v>
      </c>
    </row>
    <row r="52" spans="1:84" ht="13.5" thickBot="1">
      <c r="A52" s="45">
        <v>10</v>
      </c>
      <c r="B52" s="64" t="s">
        <v>140</v>
      </c>
      <c r="C52" s="41">
        <v>3</v>
      </c>
      <c r="D52" s="41">
        <v>12.5</v>
      </c>
      <c r="E52" s="41" t="s">
        <v>33</v>
      </c>
      <c r="F52" s="41">
        <v>14</v>
      </c>
      <c r="G52" s="41">
        <v>58.333333333333336</v>
      </c>
      <c r="H52" s="41" t="s">
        <v>45</v>
      </c>
      <c r="I52" s="41">
        <v>6</v>
      </c>
      <c r="J52" s="41">
        <v>25</v>
      </c>
      <c r="K52" s="41" t="s">
        <v>33</v>
      </c>
      <c r="L52" s="41">
        <v>11</v>
      </c>
      <c r="M52" s="41">
        <v>45.833333333333329</v>
      </c>
      <c r="N52" s="41" t="s">
        <v>33</v>
      </c>
      <c r="O52" s="41">
        <v>17</v>
      </c>
      <c r="P52" s="41">
        <v>70.833333333333343</v>
      </c>
      <c r="Q52" s="41" t="s">
        <v>45</v>
      </c>
      <c r="R52" s="41">
        <v>14</v>
      </c>
      <c r="S52" s="41">
        <v>31.111111111111111</v>
      </c>
      <c r="T52" s="41" t="s">
        <v>33</v>
      </c>
      <c r="U52" s="41">
        <v>9</v>
      </c>
      <c r="V52" s="41">
        <v>30</v>
      </c>
      <c r="W52" s="41" t="s">
        <v>33</v>
      </c>
      <c r="X52" s="41">
        <v>7</v>
      </c>
      <c r="Y52" s="41">
        <v>29.166666666666668</v>
      </c>
      <c r="Z52" s="41" t="s">
        <v>33</v>
      </c>
      <c r="AA52" s="45">
        <v>302.77777777777783</v>
      </c>
      <c r="AB52" s="45">
        <v>37.847222222222229</v>
      </c>
      <c r="AC52" s="89">
        <v>897</v>
      </c>
      <c r="AD52" s="41">
        <v>0</v>
      </c>
      <c r="AE52" s="41">
        <v>0</v>
      </c>
      <c r="AF52" s="41" t="s">
        <v>47</v>
      </c>
      <c r="AG52" s="41">
        <v>1.25</v>
      </c>
      <c r="AH52" s="41" t="s">
        <v>22</v>
      </c>
      <c r="AI52" s="41">
        <v>1.25</v>
      </c>
      <c r="AJ52" s="41" t="s">
        <v>22</v>
      </c>
      <c r="AK52" s="41">
        <v>1.25</v>
      </c>
      <c r="AL52" s="41" t="s">
        <v>22</v>
      </c>
      <c r="AM52" s="41">
        <v>2.5</v>
      </c>
      <c r="AN52" s="41" t="s">
        <v>22</v>
      </c>
      <c r="AO52" s="41">
        <v>6.25</v>
      </c>
      <c r="AP52" s="41" t="s">
        <v>29</v>
      </c>
      <c r="AQ52" s="41">
        <v>8.75</v>
      </c>
      <c r="AR52" s="41" t="s">
        <v>46</v>
      </c>
      <c r="AS52" s="41">
        <v>3.75</v>
      </c>
      <c r="AT52" s="41" t="s">
        <v>29</v>
      </c>
      <c r="AU52" s="41">
        <v>2.5</v>
      </c>
      <c r="AV52" s="41" t="s">
        <v>22</v>
      </c>
      <c r="AW52" s="41">
        <v>2.5</v>
      </c>
      <c r="AX52" s="41" t="s">
        <v>22</v>
      </c>
      <c r="AY52" s="41">
        <v>2.5</v>
      </c>
      <c r="AZ52" s="41" t="s">
        <v>22</v>
      </c>
      <c r="BA52" s="41">
        <v>3.75</v>
      </c>
      <c r="BB52" s="41" t="s">
        <v>29</v>
      </c>
      <c r="BC52" s="41">
        <v>6.25</v>
      </c>
      <c r="BD52" s="41" t="s">
        <v>29</v>
      </c>
      <c r="BE52" s="41">
        <v>5</v>
      </c>
      <c r="BF52" s="41" t="s">
        <v>29</v>
      </c>
      <c r="BG52" s="41">
        <v>2.5</v>
      </c>
      <c r="BH52" s="41" t="s">
        <v>22</v>
      </c>
      <c r="BI52" s="41">
        <v>7.5</v>
      </c>
      <c r="BJ52" s="41" t="s">
        <v>46</v>
      </c>
      <c r="BK52" s="41">
        <v>2.6666666666666665</v>
      </c>
      <c r="BL52" s="41" t="s">
        <v>22</v>
      </c>
      <c r="BM52" s="180">
        <v>2</v>
      </c>
      <c r="BN52" s="131" t="s">
        <v>22</v>
      </c>
      <c r="BO52" s="131">
        <v>4.666666666666667</v>
      </c>
      <c r="BP52" s="131" t="s">
        <v>29</v>
      </c>
      <c r="BQ52" s="131">
        <v>5</v>
      </c>
      <c r="BR52" s="131" t="s">
        <v>29</v>
      </c>
      <c r="BS52" s="131">
        <v>2.5</v>
      </c>
      <c r="BT52" s="131" t="s">
        <v>22</v>
      </c>
      <c r="BU52" s="131">
        <v>0</v>
      </c>
      <c r="BV52" s="204" t="s">
        <v>22</v>
      </c>
      <c r="BW52" s="204">
        <v>2.5</v>
      </c>
      <c r="BX52" s="204" t="s">
        <v>22</v>
      </c>
      <c r="BY52" s="204">
        <v>5</v>
      </c>
      <c r="BZ52" s="204" t="s">
        <v>29</v>
      </c>
      <c r="CA52" s="92">
        <v>2.5</v>
      </c>
      <c r="CB52" s="1" t="s">
        <v>22</v>
      </c>
      <c r="CC52" s="164">
        <v>1102</v>
      </c>
      <c r="CD52" s="1" t="s">
        <v>91</v>
      </c>
      <c r="CE52" s="1" t="s">
        <v>73</v>
      </c>
      <c r="CF52" s="1">
        <v>49</v>
      </c>
    </row>
    <row r="53" spans="1:84" ht="13.5" thickBot="1">
      <c r="A53" s="45">
        <v>12</v>
      </c>
      <c r="B53" s="64" t="s">
        <v>143</v>
      </c>
      <c r="C53" s="41">
        <v>12</v>
      </c>
      <c r="D53" s="41">
        <v>50</v>
      </c>
      <c r="E53" s="41" t="s">
        <v>33</v>
      </c>
      <c r="F53" s="41">
        <v>10</v>
      </c>
      <c r="G53" s="41">
        <v>41.666666666666671</v>
      </c>
      <c r="H53" s="41" t="s">
        <v>33</v>
      </c>
      <c r="I53" s="41">
        <v>8</v>
      </c>
      <c r="J53" s="41">
        <v>33.333333333333329</v>
      </c>
      <c r="K53" s="41" t="s">
        <v>33</v>
      </c>
      <c r="L53" s="41">
        <v>8</v>
      </c>
      <c r="M53" s="41">
        <v>33.333333333333329</v>
      </c>
      <c r="N53" s="41" t="s">
        <v>33</v>
      </c>
      <c r="O53" s="41">
        <v>14</v>
      </c>
      <c r="P53" s="41">
        <v>58.333333333333336</v>
      </c>
      <c r="Q53" s="41" t="s">
        <v>45</v>
      </c>
      <c r="R53" s="41">
        <v>12</v>
      </c>
      <c r="S53" s="41">
        <v>26.666666666666668</v>
      </c>
      <c r="T53" s="41" t="s">
        <v>33</v>
      </c>
      <c r="U53" s="41">
        <v>9</v>
      </c>
      <c r="V53" s="41">
        <v>30</v>
      </c>
      <c r="W53" s="41" t="s">
        <v>33</v>
      </c>
      <c r="X53" s="41">
        <v>6</v>
      </c>
      <c r="Y53" s="41">
        <v>25</v>
      </c>
      <c r="Z53" s="41" t="s">
        <v>33</v>
      </c>
      <c r="AA53" s="45">
        <v>298.33333333333331</v>
      </c>
      <c r="AB53" s="45">
        <v>37.291666666666664</v>
      </c>
      <c r="AC53" s="89">
        <v>915</v>
      </c>
      <c r="AD53" s="41">
        <v>0</v>
      </c>
      <c r="AE53" s="41">
        <v>0</v>
      </c>
      <c r="AF53" s="41" t="s">
        <v>47</v>
      </c>
      <c r="AG53" s="41">
        <v>6.25</v>
      </c>
      <c r="AH53" s="41" t="s">
        <v>29</v>
      </c>
      <c r="AI53" s="41">
        <v>6.25</v>
      </c>
      <c r="AJ53" s="41" t="s">
        <v>29</v>
      </c>
      <c r="AK53" s="41">
        <v>2.5</v>
      </c>
      <c r="AL53" s="41" t="s">
        <v>22</v>
      </c>
      <c r="AM53" s="41">
        <v>3.75</v>
      </c>
      <c r="AN53" s="41" t="s">
        <v>29</v>
      </c>
      <c r="AO53" s="41">
        <v>3.75</v>
      </c>
      <c r="AP53" s="41" t="s">
        <v>29</v>
      </c>
      <c r="AQ53" s="41">
        <v>3.75</v>
      </c>
      <c r="AR53" s="41" t="s">
        <v>29</v>
      </c>
      <c r="AS53" s="41">
        <v>3.75</v>
      </c>
      <c r="AT53" s="41" t="s">
        <v>29</v>
      </c>
      <c r="AU53" s="41">
        <v>5</v>
      </c>
      <c r="AV53" s="41" t="s">
        <v>29</v>
      </c>
      <c r="AW53" s="41">
        <v>1.25</v>
      </c>
      <c r="AX53" s="41" t="s">
        <v>22</v>
      </c>
      <c r="AY53" s="41">
        <v>2.5</v>
      </c>
      <c r="AZ53" s="41" t="s">
        <v>22</v>
      </c>
      <c r="BA53" s="41">
        <v>3.75</v>
      </c>
      <c r="BB53" s="41" t="s">
        <v>29</v>
      </c>
      <c r="BC53" s="41">
        <v>5</v>
      </c>
      <c r="BD53" s="41" t="s">
        <v>29</v>
      </c>
      <c r="BE53" s="41">
        <v>3.75</v>
      </c>
      <c r="BF53" s="41" t="s">
        <v>29</v>
      </c>
      <c r="BG53" s="41">
        <v>2.5</v>
      </c>
      <c r="BH53" s="41" t="s">
        <v>22</v>
      </c>
      <c r="BI53" s="41">
        <v>5</v>
      </c>
      <c r="BJ53" s="41" t="s">
        <v>29</v>
      </c>
      <c r="BK53" s="41">
        <v>1.3333333333333333</v>
      </c>
      <c r="BL53" s="41" t="s">
        <v>22</v>
      </c>
      <c r="BM53" s="180">
        <v>3.333333333333333</v>
      </c>
      <c r="BN53" s="131" t="s">
        <v>22</v>
      </c>
      <c r="BO53" s="131">
        <v>3.333333333333333</v>
      </c>
      <c r="BP53" s="131" t="s">
        <v>22</v>
      </c>
      <c r="BQ53" s="131">
        <v>2.5</v>
      </c>
      <c r="BR53" s="131" t="s">
        <v>22</v>
      </c>
      <c r="BS53" s="131">
        <v>5</v>
      </c>
      <c r="BT53" s="131" t="s">
        <v>29</v>
      </c>
      <c r="BU53" s="131">
        <v>2.5</v>
      </c>
      <c r="BV53" s="204" t="s">
        <v>22</v>
      </c>
      <c r="BW53" s="204">
        <v>3.75</v>
      </c>
      <c r="BX53" s="204" t="s">
        <v>29</v>
      </c>
      <c r="BY53" s="204">
        <v>1.25</v>
      </c>
      <c r="BZ53" s="204" t="s">
        <v>22</v>
      </c>
      <c r="CA53" s="92">
        <v>1.25</v>
      </c>
      <c r="CB53" s="1" t="s">
        <v>22</v>
      </c>
      <c r="CC53" s="164">
        <v>1102</v>
      </c>
      <c r="CD53" s="1" t="s">
        <v>91</v>
      </c>
      <c r="CE53" s="1" t="s">
        <v>73</v>
      </c>
      <c r="CF53" s="1">
        <v>52</v>
      </c>
    </row>
    <row r="54" spans="1:84" ht="13.5" thickBot="1">
      <c r="A54" s="45">
        <v>117</v>
      </c>
      <c r="B54" s="64" t="s">
        <v>144</v>
      </c>
      <c r="C54" s="41">
        <v>8</v>
      </c>
      <c r="D54" s="41">
        <v>33.333333333333329</v>
      </c>
      <c r="E54" s="41" t="s">
        <v>33</v>
      </c>
      <c r="F54" s="41">
        <v>13</v>
      </c>
      <c r="G54" s="41">
        <v>54.166666666666664</v>
      </c>
      <c r="H54" s="41" t="s">
        <v>45</v>
      </c>
      <c r="I54" s="41">
        <v>6</v>
      </c>
      <c r="J54" s="41">
        <v>25</v>
      </c>
      <c r="K54" s="41" t="s">
        <v>33</v>
      </c>
      <c r="L54" s="41">
        <v>10</v>
      </c>
      <c r="M54" s="41">
        <v>41.666666666666671</v>
      </c>
      <c r="N54" s="41" t="s">
        <v>33</v>
      </c>
      <c r="O54" s="41">
        <v>12</v>
      </c>
      <c r="P54" s="41">
        <v>50</v>
      </c>
      <c r="Q54" s="41" t="s">
        <v>33</v>
      </c>
      <c r="R54" s="41">
        <v>16</v>
      </c>
      <c r="S54" s="41">
        <v>35.555555555555557</v>
      </c>
      <c r="T54" s="41" t="s">
        <v>33</v>
      </c>
      <c r="U54" s="41">
        <v>12</v>
      </c>
      <c r="V54" s="41">
        <v>40</v>
      </c>
      <c r="W54" s="41" t="s">
        <v>33</v>
      </c>
      <c r="X54" s="41">
        <v>4</v>
      </c>
      <c r="Y54" s="41">
        <v>16.666666666666664</v>
      </c>
      <c r="Z54" s="41" t="s">
        <v>33</v>
      </c>
      <c r="AA54" s="45">
        <v>296.38888888888891</v>
      </c>
      <c r="AB54" s="45">
        <v>37.048611111111114</v>
      </c>
      <c r="AC54" s="89">
        <v>922</v>
      </c>
      <c r="AD54" s="41">
        <v>0</v>
      </c>
      <c r="AE54" s="41">
        <v>0</v>
      </c>
      <c r="AF54" s="41" t="s">
        <v>47</v>
      </c>
      <c r="AG54" s="41">
        <v>2.5</v>
      </c>
      <c r="AH54" s="41" t="s">
        <v>22</v>
      </c>
      <c r="AI54" s="41">
        <v>3.75</v>
      </c>
      <c r="AJ54" s="41" t="s">
        <v>29</v>
      </c>
      <c r="AK54" s="41">
        <v>3.75</v>
      </c>
      <c r="AL54" s="41" t="s">
        <v>29</v>
      </c>
      <c r="AM54" s="41">
        <v>5</v>
      </c>
      <c r="AN54" s="41" t="s">
        <v>29</v>
      </c>
      <c r="AO54" s="41">
        <v>5</v>
      </c>
      <c r="AP54" s="41" t="s">
        <v>29</v>
      </c>
      <c r="AQ54" s="41">
        <v>7.5</v>
      </c>
      <c r="AR54" s="41" t="s">
        <v>46</v>
      </c>
      <c r="AS54" s="41">
        <v>3.75</v>
      </c>
      <c r="AT54" s="41" t="s">
        <v>29</v>
      </c>
      <c r="AU54" s="41">
        <v>2.5</v>
      </c>
      <c r="AV54" s="41" t="s">
        <v>22</v>
      </c>
      <c r="AW54" s="41">
        <v>5</v>
      </c>
      <c r="AX54" s="41" t="s">
        <v>29</v>
      </c>
      <c r="AY54" s="41">
        <v>1.25</v>
      </c>
      <c r="AZ54" s="41" t="s">
        <v>22</v>
      </c>
      <c r="BA54" s="41">
        <v>2.5</v>
      </c>
      <c r="BB54" s="41" t="s">
        <v>22</v>
      </c>
      <c r="BC54" s="41">
        <v>3.75</v>
      </c>
      <c r="BD54" s="41" t="s">
        <v>29</v>
      </c>
      <c r="BE54" s="41">
        <v>3.75</v>
      </c>
      <c r="BF54" s="41" t="s">
        <v>29</v>
      </c>
      <c r="BG54" s="41">
        <v>3.75</v>
      </c>
      <c r="BH54" s="41" t="s">
        <v>29</v>
      </c>
      <c r="BI54" s="41">
        <v>6.25</v>
      </c>
      <c r="BJ54" s="41" t="s">
        <v>29</v>
      </c>
      <c r="BK54" s="41">
        <v>2.6666666666666665</v>
      </c>
      <c r="BL54" s="41" t="s">
        <v>22</v>
      </c>
      <c r="BM54" s="180">
        <v>4.666666666666667</v>
      </c>
      <c r="BN54" s="131" t="s">
        <v>29</v>
      </c>
      <c r="BO54" s="131">
        <v>3.333333333333333</v>
      </c>
      <c r="BP54" s="131" t="s">
        <v>22</v>
      </c>
      <c r="BQ54" s="131">
        <v>6.25</v>
      </c>
      <c r="BR54" s="131" t="s">
        <v>29</v>
      </c>
      <c r="BS54" s="131">
        <v>2.5</v>
      </c>
      <c r="BT54" s="131" t="s">
        <v>22</v>
      </c>
      <c r="BU54" s="131">
        <v>2.5</v>
      </c>
      <c r="BV54" s="204" t="s">
        <v>22</v>
      </c>
      <c r="BW54" s="204">
        <v>1.25</v>
      </c>
      <c r="BX54" s="204" t="s">
        <v>22</v>
      </c>
      <c r="BY54" s="204">
        <v>2.5</v>
      </c>
      <c r="BZ54" s="204" t="s">
        <v>22</v>
      </c>
      <c r="CA54" s="92">
        <v>3.75</v>
      </c>
      <c r="CB54" s="1" t="s">
        <v>29</v>
      </c>
      <c r="CC54" s="164">
        <v>1102</v>
      </c>
      <c r="CD54" s="1" t="s">
        <v>91</v>
      </c>
      <c r="CE54" s="1" t="s">
        <v>73</v>
      </c>
      <c r="CF54" s="1">
        <v>53</v>
      </c>
    </row>
    <row r="55" spans="1:84" ht="13.5" thickBot="1">
      <c r="A55" s="45">
        <v>9</v>
      </c>
      <c r="B55" s="64" t="s">
        <v>147</v>
      </c>
      <c r="C55" s="41">
        <v>9</v>
      </c>
      <c r="D55" s="41">
        <v>37.5</v>
      </c>
      <c r="E55" s="41" t="s">
        <v>33</v>
      </c>
      <c r="F55" s="41">
        <v>12</v>
      </c>
      <c r="G55" s="41">
        <v>50</v>
      </c>
      <c r="H55" s="41" t="s">
        <v>33</v>
      </c>
      <c r="I55" s="41">
        <v>6</v>
      </c>
      <c r="J55" s="41">
        <v>25</v>
      </c>
      <c r="K55" s="41" t="s">
        <v>33</v>
      </c>
      <c r="L55" s="41">
        <v>10</v>
      </c>
      <c r="M55" s="41">
        <v>41.666666666666671</v>
      </c>
      <c r="N55" s="41" t="s">
        <v>33</v>
      </c>
      <c r="O55" s="41">
        <v>10</v>
      </c>
      <c r="P55" s="41">
        <v>41.666666666666671</v>
      </c>
      <c r="Q55" s="41" t="s">
        <v>33</v>
      </c>
      <c r="R55" s="41">
        <v>18</v>
      </c>
      <c r="S55" s="41">
        <v>40</v>
      </c>
      <c r="T55" s="41" t="s">
        <v>33</v>
      </c>
      <c r="U55" s="41">
        <v>9</v>
      </c>
      <c r="V55" s="41">
        <v>30</v>
      </c>
      <c r="W55" s="41" t="s">
        <v>33</v>
      </c>
      <c r="X55" s="41">
        <v>7</v>
      </c>
      <c r="Y55" s="41">
        <v>29.166666666666668</v>
      </c>
      <c r="Z55" s="41" t="s">
        <v>33</v>
      </c>
      <c r="AA55" s="45">
        <v>295.00000000000006</v>
      </c>
      <c r="AB55" s="45">
        <v>36.875000000000007</v>
      </c>
      <c r="AC55" s="89">
        <v>926</v>
      </c>
      <c r="AD55" s="41">
        <v>0</v>
      </c>
      <c r="AE55" s="41">
        <v>0</v>
      </c>
      <c r="AF55" s="41" t="s">
        <v>47</v>
      </c>
      <c r="AG55" s="41">
        <v>5</v>
      </c>
      <c r="AH55" s="41" t="s">
        <v>29</v>
      </c>
      <c r="AI55" s="41">
        <v>2.5</v>
      </c>
      <c r="AJ55" s="41" t="s">
        <v>22</v>
      </c>
      <c r="AK55" s="41">
        <v>3.75</v>
      </c>
      <c r="AL55" s="41" t="s">
        <v>29</v>
      </c>
      <c r="AM55" s="41">
        <v>2.5</v>
      </c>
      <c r="AN55" s="41" t="s">
        <v>22</v>
      </c>
      <c r="AO55" s="41">
        <v>6.25</v>
      </c>
      <c r="AP55" s="41" t="s">
        <v>29</v>
      </c>
      <c r="AQ55" s="41">
        <v>5</v>
      </c>
      <c r="AR55" s="41" t="s">
        <v>29</v>
      </c>
      <c r="AS55" s="41">
        <v>3.75</v>
      </c>
      <c r="AT55" s="41" t="s">
        <v>29</v>
      </c>
      <c r="AU55" s="41">
        <v>0</v>
      </c>
      <c r="AV55" s="41" t="s">
        <v>22</v>
      </c>
      <c r="AW55" s="41">
        <v>2.5</v>
      </c>
      <c r="AX55" s="41" t="s">
        <v>22</v>
      </c>
      <c r="AY55" s="41">
        <v>6.25</v>
      </c>
      <c r="AZ55" s="41" t="s">
        <v>29</v>
      </c>
      <c r="BA55" s="41">
        <v>2.5</v>
      </c>
      <c r="BB55" s="41" t="s">
        <v>22</v>
      </c>
      <c r="BC55" s="41">
        <v>6.25</v>
      </c>
      <c r="BD55" s="41" t="s">
        <v>29</v>
      </c>
      <c r="BE55" s="41">
        <v>2.5</v>
      </c>
      <c r="BF55" s="41" t="s">
        <v>22</v>
      </c>
      <c r="BG55" s="41">
        <v>7.5</v>
      </c>
      <c r="BH55" s="41" t="s">
        <v>46</v>
      </c>
      <c r="BI55" s="41">
        <v>5</v>
      </c>
      <c r="BJ55" s="41" t="s">
        <v>29</v>
      </c>
      <c r="BK55" s="41">
        <v>3.333333333333333</v>
      </c>
      <c r="BL55" s="41" t="s">
        <v>22</v>
      </c>
      <c r="BM55" s="180">
        <v>4</v>
      </c>
      <c r="BN55" s="131" t="s">
        <v>29</v>
      </c>
      <c r="BO55" s="131">
        <v>4.666666666666667</v>
      </c>
      <c r="BP55" s="131" t="s">
        <v>29</v>
      </c>
      <c r="BQ55" s="131">
        <v>2.5</v>
      </c>
      <c r="BR55" s="131" t="s">
        <v>22</v>
      </c>
      <c r="BS55" s="131">
        <v>3.75</v>
      </c>
      <c r="BT55" s="131" t="s">
        <v>29</v>
      </c>
      <c r="BU55" s="131">
        <v>2.5</v>
      </c>
      <c r="BV55" s="204" t="s">
        <v>22</v>
      </c>
      <c r="BW55" s="204">
        <v>2.5</v>
      </c>
      <c r="BX55" s="204" t="s">
        <v>22</v>
      </c>
      <c r="BY55" s="204">
        <v>3.75</v>
      </c>
      <c r="BZ55" s="204" t="s">
        <v>29</v>
      </c>
      <c r="CA55" s="92">
        <v>2.5</v>
      </c>
      <c r="CB55" s="1" t="s">
        <v>22</v>
      </c>
      <c r="CC55" s="164">
        <v>1102</v>
      </c>
      <c r="CD55" s="1" t="s">
        <v>91</v>
      </c>
      <c r="CE55" s="1" t="s">
        <v>73</v>
      </c>
      <c r="CF55" s="1">
        <v>56</v>
      </c>
    </row>
    <row r="56" spans="1:84" ht="13.5" thickBot="1">
      <c r="A56" s="45">
        <v>83</v>
      </c>
      <c r="B56" s="64" t="s">
        <v>149</v>
      </c>
      <c r="C56" s="41">
        <v>9</v>
      </c>
      <c r="D56" s="41">
        <v>37.5</v>
      </c>
      <c r="E56" s="41" t="s">
        <v>33</v>
      </c>
      <c r="F56" s="41">
        <v>9</v>
      </c>
      <c r="G56" s="41">
        <v>37.5</v>
      </c>
      <c r="H56" s="41" t="s">
        <v>33</v>
      </c>
      <c r="I56" s="41">
        <v>8</v>
      </c>
      <c r="J56" s="41">
        <v>33.333333333333329</v>
      </c>
      <c r="K56" s="41" t="s">
        <v>33</v>
      </c>
      <c r="L56" s="41">
        <v>8</v>
      </c>
      <c r="M56" s="41">
        <v>33.333333333333329</v>
      </c>
      <c r="N56" s="41" t="s">
        <v>33</v>
      </c>
      <c r="O56" s="41">
        <v>14</v>
      </c>
      <c r="P56" s="41">
        <v>58.333333333333336</v>
      </c>
      <c r="Q56" s="41" t="s">
        <v>45</v>
      </c>
      <c r="R56" s="41">
        <v>13</v>
      </c>
      <c r="S56" s="41">
        <v>28.888888888888886</v>
      </c>
      <c r="T56" s="41" t="s">
        <v>33</v>
      </c>
      <c r="U56" s="41">
        <v>11</v>
      </c>
      <c r="V56" s="41">
        <v>36.666666666666664</v>
      </c>
      <c r="W56" s="41" t="s">
        <v>33</v>
      </c>
      <c r="X56" s="41">
        <v>7</v>
      </c>
      <c r="Y56" s="41">
        <v>29.166666666666668</v>
      </c>
      <c r="Z56" s="41" t="s">
        <v>33</v>
      </c>
      <c r="AA56" s="45">
        <v>294.72222222222223</v>
      </c>
      <c r="AB56" s="45">
        <v>36.840277777777779</v>
      </c>
      <c r="AC56" s="89">
        <v>927</v>
      </c>
      <c r="AD56" s="41">
        <v>0</v>
      </c>
      <c r="AE56" s="41">
        <v>0</v>
      </c>
      <c r="AF56" s="41" t="s">
        <v>47</v>
      </c>
      <c r="AG56" s="41">
        <v>5</v>
      </c>
      <c r="AH56" s="41" t="s">
        <v>29</v>
      </c>
      <c r="AI56" s="41">
        <v>1.25</v>
      </c>
      <c r="AJ56" s="41" t="s">
        <v>22</v>
      </c>
      <c r="AK56" s="41">
        <v>5</v>
      </c>
      <c r="AL56" s="41" t="s">
        <v>29</v>
      </c>
      <c r="AM56" s="41">
        <v>6.25</v>
      </c>
      <c r="AN56" s="41" t="s">
        <v>29</v>
      </c>
      <c r="AO56" s="41">
        <v>3.75</v>
      </c>
      <c r="AP56" s="41" t="s">
        <v>29</v>
      </c>
      <c r="AQ56" s="41">
        <v>5</v>
      </c>
      <c r="AR56" s="41" t="s">
        <v>29</v>
      </c>
      <c r="AS56" s="41">
        <v>1.25</v>
      </c>
      <c r="AT56" s="41" t="s">
        <v>22</v>
      </c>
      <c r="AU56" s="41">
        <v>2.5</v>
      </c>
      <c r="AV56" s="41" t="s">
        <v>22</v>
      </c>
      <c r="AW56" s="41">
        <v>5</v>
      </c>
      <c r="AX56" s="41" t="s">
        <v>29</v>
      </c>
      <c r="AY56" s="41">
        <v>1.25</v>
      </c>
      <c r="AZ56" s="41" t="s">
        <v>22</v>
      </c>
      <c r="BA56" s="41">
        <v>2.5</v>
      </c>
      <c r="BB56" s="41" t="s">
        <v>22</v>
      </c>
      <c r="BC56" s="41">
        <v>3.75</v>
      </c>
      <c r="BD56" s="41" t="s">
        <v>29</v>
      </c>
      <c r="BE56" s="41">
        <v>2.5</v>
      </c>
      <c r="BF56" s="41" t="s">
        <v>22</v>
      </c>
      <c r="BG56" s="41">
        <v>2.5</v>
      </c>
      <c r="BH56" s="41" t="s">
        <v>22</v>
      </c>
      <c r="BI56" s="41">
        <v>7.5</v>
      </c>
      <c r="BJ56" s="41" t="s">
        <v>46</v>
      </c>
      <c r="BK56" s="41">
        <v>2</v>
      </c>
      <c r="BL56" s="41" t="s">
        <v>22</v>
      </c>
      <c r="BM56" s="180">
        <v>2</v>
      </c>
      <c r="BN56" s="131" t="s">
        <v>22</v>
      </c>
      <c r="BO56" s="131">
        <v>4.666666666666667</v>
      </c>
      <c r="BP56" s="131" t="s">
        <v>29</v>
      </c>
      <c r="BQ56" s="131">
        <v>3.75</v>
      </c>
      <c r="BR56" s="131" t="s">
        <v>29</v>
      </c>
      <c r="BS56" s="131">
        <v>5</v>
      </c>
      <c r="BT56" s="131" t="s">
        <v>29</v>
      </c>
      <c r="BU56" s="131">
        <v>3.75</v>
      </c>
      <c r="BV56" s="204" t="s">
        <v>29</v>
      </c>
      <c r="BW56" s="204">
        <v>1.25</v>
      </c>
      <c r="BX56" s="204" t="s">
        <v>22</v>
      </c>
      <c r="BY56" s="204">
        <v>2.5</v>
      </c>
      <c r="BZ56" s="204" t="s">
        <v>22</v>
      </c>
      <c r="CA56" s="92">
        <v>1.25</v>
      </c>
      <c r="CB56" s="1" t="s">
        <v>22</v>
      </c>
      <c r="CC56" s="164">
        <v>1102</v>
      </c>
      <c r="CD56" s="1" t="s">
        <v>93</v>
      </c>
      <c r="CE56" s="1" t="s">
        <v>73</v>
      </c>
      <c r="CF56" s="1">
        <v>58</v>
      </c>
    </row>
    <row r="57" spans="1:84" ht="13.5" thickBot="1">
      <c r="A57" s="45">
        <v>43</v>
      </c>
      <c r="B57" s="64" t="s">
        <v>154</v>
      </c>
      <c r="C57" s="41">
        <v>11</v>
      </c>
      <c r="D57" s="41">
        <v>45.833333333333329</v>
      </c>
      <c r="E57" s="41" t="s">
        <v>33</v>
      </c>
      <c r="F57" s="41">
        <v>8</v>
      </c>
      <c r="G57" s="41">
        <v>33.333333333333329</v>
      </c>
      <c r="H57" s="41" t="s">
        <v>33</v>
      </c>
      <c r="I57" s="41">
        <v>8</v>
      </c>
      <c r="J57" s="41">
        <v>33.333333333333329</v>
      </c>
      <c r="K57" s="41" t="s">
        <v>33</v>
      </c>
      <c r="L57" s="41">
        <v>8</v>
      </c>
      <c r="M57" s="41">
        <v>33.333333333333329</v>
      </c>
      <c r="N57" s="41" t="s">
        <v>33</v>
      </c>
      <c r="O57" s="41">
        <v>12</v>
      </c>
      <c r="P57" s="41">
        <v>50</v>
      </c>
      <c r="Q57" s="41" t="s">
        <v>33</v>
      </c>
      <c r="R57" s="41">
        <v>15</v>
      </c>
      <c r="S57" s="41">
        <v>33.333333333333329</v>
      </c>
      <c r="T57" s="41" t="s">
        <v>33</v>
      </c>
      <c r="U57" s="41">
        <v>9</v>
      </c>
      <c r="V57" s="41">
        <v>30</v>
      </c>
      <c r="W57" s="41" t="s">
        <v>33</v>
      </c>
      <c r="X57" s="41">
        <v>7</v>
      </c>
      <c r="Y57" s="41">
        <v>29.166666666666668</v>
      </c>
      <c r="Z57" s="41" t="s">
        <v>33</v>
      </c>
      <c r="AA57" s="45">
        <v>288.33333333333331</v>
      </c>
      <c r="AB57" s="45">
        <v>36.041666666666664</v>
      </c>
      <c r="AC57" s="89">
        <v>942</v>
      </c>
      <c r="AD57" s="41">
        <v>0</v>
      </c>
      <c r="AE57" s="41">
        <v>0</v>
      </c>
      <c r="AF57" s="41" t="s">
        <v>47</v>
      </c>
      <c r="AG57" s="41">
        <v>3.75</v>
      </c>
      <c r="AH57" s="41" t="s">
        <v>29</v>
      </c>
      <c r="AI57" s="41">
        <v>5</v>
      </c>
      <c r="AJ57" s="41" t="s">
        <v>29</v>
      </c>
      <c r="AK57" s="41">
        <v>5</v>
      </c>
      <c r="AL57" s="41" t="s">
        <v>29</v>
      </c>
      <c r="AM57" s="41">
        <v>2.5</v>
      </c>
      <c r="AN57" s="41" t="s">
        <v>22</v>
      </c>
      <c r="AO57" s="41">
        <v>2.5</v>
      </c>
      <c r="AP57" s="41" t="s">
        <v>22</v>
      </c>
      <c r="AQ57" s="41">
        <v>1.25</v>
      </c>
      <c r="AR57" s="41" t="s">
        <v>22</v>
      </c>
      <c r="AS57" s="41">
        <v>6.25</v>
      </c>
      <c r="AT57" s="41" t="s">
        <v>29</v>
      </c>
      <c r="AU57" s="41">
        <v>2.5</v>
      </c>
      <c r="AV57" s="41" t="s">
        <v>22</v>
      </c>
      <c r="AW57" s="41">
        <v>3.75</v>
      </c>
      <c r="AX57" s="41" t="s">
        <v>29</v>
      </c>
      <c r="AY57" s="41">
        <v>2.5</v>
      </c>
      <c r="AZ57" s="41" t="s">
        <v>22</v>
      </c>
      <c r="BA57" s="41">
        <v>3.75</v>
      </c>
      <c r="BB57" s="41" t="s">
        <v>29</v>
      </c>
      <c r="BC57" s="41">
        <v>5</v>
      </c>
      <c r="BD57" s="41" t="s">
        <v>29</v>
      </c>
      <c r="BE57" s="41">
        <v>3.75</v>
      </c>
      <c r="BF57" s="41" t="s">
        <v>29</v>
      </c>
      <c r="BG57" s="41">
        <v>2.5</v>
      </c>
      <c r="BH57" s="41" t="s">
        <v>22</v>
      </c>
      <c r="BI57" s="41">
        <v>3.75</v>
      </c>
      <c r="BJ57" s="41" t="s">
        <v>29</v>
      </c>
      <c r="BK57" s="41">
        <v>4</v>
      </c>
      <c r="BL57" s="41" t="s">
        <v>29</v>
      </c>
      <c r="BM57" s="180">
        <v>2.6666666666666665</v>
      </c>
      <c r="BN57" s="131" t="s">
        <v>22</v>
      </c>
      <c r="BO57" s="131">
        <v>3.333333333333333</v>
      </c>
      <c r="BP57" s="131" t="s">
        <v>22</v>
      </c>
      <c r="BQ57" s="131">
        <v>5</v>
      </c>
      <c r="BR57" s="131" t="s">
        <v>29</v>
      </c>
      <c r="BS57" s="131">
        <v>2.5</v>
      </c>
      <c r="BT57" s="131" t="s">
        <v>22</v>
      </c>
      <c r="BU57" s="131">
        <v>1.25</v>
      </c>
      <c r="BV57" s="204" t="s">
        <v>22</v>
      </c>
      <c r="BW57" s="204">
        <v>2.5</v>
      </c>
      <c r="BX57" s="204" t="s">
        <v>22</v>
      </c>
      <c r="BY57" s="204">
        <v>2.5</v>
      </c>
      <c r="BZ57" s="204" t="s">
        <v>22</v>
      </c>
      <c r="CA57" s="92">
        <v>5</v>
      </c>
      <c r="CB57" s="1" t="s">
        <v>29</v>
      </c>
      <c r="CC57" s="164">
        <v>1102</v>
      </c>
      <c r="CD57" s="1" t="s">
        <v>93</v>
      </c>
      <c r="CE57" s="1" t="s">
        <v>73</v>
      </c>
      <c r="CF57" s="1">
        <v>63</v>
      </c>
    </row>
    <row r="58" spans="1:84" ht="13.5" thickBot="1">
      <c r="A58" s="45">
        <v>81</v>
      </c>
      <c r="B58" s="64" t="s">
        <v>166</v>
      </c>
      <c r="C58" s="41">
        <v>7</v>
      </c>
      <c r="D58" s="41">
        <v>29.166666666666668</v>
      </c>
      <c r="E58" s="41" t="s">
        <v>33</v>
      </c>
      <c r="F58" s="41">
        <v>12</v>
      </c>
      <c r="G58" s="41">
        <v>50</v>
      </c>
      <c r="H58" s="41" t="s">
        <v>33</v>
      </c>
      <c r="I58" s="41">
        <v>4</v>
      </c>
      <c r="J58" s="41">
        <v>16.666666666666664</v>
      </c>
      <c r="K58" s="41" t="s">
        <v>33</v>
      </c>
      <c r="L58" s="41">
        <v>9</v>
      </c>
      <c r="M58" s="41">
        <v>37.5</v>
      </c>
      <c r="N58" s="41" t="s">
        <v>33</v>
      </c>
      <c r="O58" s="41">
        <v>9</v>
      </c>
      <c r="P58" s="41">
        <v>37.5</v>
      </c>
      <c r="Q58" s="41" t="s">
        <v>33</v>
      </c>
      <c r="R58" s="41">
        <v>16</v>
      </c>
      <c r="S58" s="41">
        <v>35.555555555555557</v>
      </c>
      <c r="T58" s="41" t="s">
        <v>33</v>
      </c>
      <c r="U58" s="41">
        <v>11</v>
      </c>
      <c r="V58" s="41">
        <v>36.666666666666664</v>
      </c>
      <c r="W58" s="41" t="s">
        <v>33</v>
      </c>
      <c r="X58" s="41">
        <v>7</v>
      </c>
      <c r="Y58" s="41">
        <v>29.166666666666668</v>
      </c>
      <c r="Z58" s="41" t="s">
        <v>33</v>
      </c>
      <c r="AA58" s="45">
        <v>272.22222222222223</v>
      </c>
      <c r="AB58" s="45">
        <v>34.027777777777779</v>
      </c>
      <c r="AC58" s="89">
        <v>951</v>
      </c>
      <c r="AD58" s="41">
        <v>0</v>
      </c>
      <c r="AE58" s="41">
        <v>0</v>
      </c>
      <c r="AF58" s="41" t="s">
        <v>47</v>
      </c>
      <c r="AG58" s="41">
        <v>2.5</v>
      </c>
      <c r="AH58" s="41" t="s">
        <v>22</v>
      </c>
      <c r="AI58" s="41">
        <v>2.5</v>
      </c>
      <c r="AJ58" s="41" t="s">
        <v>22</v>
      </c>
      <c r="AK58" s="41">
        <v>3.75</v>
      </c>
      <c r="AL58" s="41" t="s">
        <v>29</v>
      </c>
      <c r="AM58" s="41">
        <v>5</v>
      </c>
      <c r="AN58" s="41" t="s">
        <v>29</v>
      </c>
      <c r="AO58" s="41">
        <v>3.75</v>
      </c>
      <c r="AP58" s="41" t="s">
        <v>29</v>
      </c>
      <c r="AQ58" s="41">
        <v>5</v>
      </c>
      <c r="AR58" s="41" t="s">
        <v>29</v>
      </c>
      <c r="AS58" s="41">
        <v>2.5</v>
      </c>
      <c r="AT58" s="41" t="s">
        <v>22</v>
      </c>
      <c r="AU58" s="41">
        <v>0</v>
      </c>
      <c r="AV58" s="41" t="s">
        <v>22</v>
      </c>
      <c r="AW58" s="41">
        <v>3.75</v>
      </c>
      <c r="AX58" s="41" t="s">
        <v>29</v>
      </c>
      <c r="AY58" s="41">
        <v>1.25</v>
      </c>
      <c r="AZ58" s="41" t="s">
        <v>22</v>
      </c>
      <c r="BA58" s="41">
        <v>5</v>
      </c>
      <c r="BB58" s="41" t="s">
        <v>29</v>
      </c>
      <c r="BC58" s="41">
        <v>5</v>
      </c>
      <c r="BD58" s="41" t="s">
        <v>29</v>
      </c>
      <c r="BE58" s="41">
        <v>6.25</v>
      </c>
      <c r="BF58" s="41" t="s">
        <v>29</v>
      </c>
      <c r="BG58" s="41">
        <v>2.5</v>
      </c>
      <c r="BH58" s="41" t="s">
        <v>22</v>
      </c>
      <c r="BI58" s="41">
        <v>3.75</v>
      </c>
      <c r="BJ58" s="41" t="s">
        <v>29</v>
      </c>
      <c r="BK58" s="41">
        <v>4</v>
      </c>
      <c r="BL58" s="41" t="s">
        <v>29</v>
      </c>
      <c r="BM58" s="180">
        <v>2</v>
      </c>
      <c r="BN58" s="131" t="s">
        <v>22</v>
      </c>
      <c r="BO58" s="131">
        <v>4.666666666666667</v>
      </c>
      <c r="BP58" s="131" t="s">
        <v>29</v>
      </c>
      <c r="BQ58" s="131">
        <v>1.25</v>
      </c>
      <c r="BR58" s="131" t="s">
        <v>22</v>
      </c>
      <c r="BS58" s="131">
        <v>5</v>
      </c>
      <c r="BT58" s="131" t="s">
        <v>29</v>
      </c>
      <c r="BU58" s="131">
        <v>2.5</v>
      </c>
      <c r="BV58" s="204" t="s">
        <v>22</v>
      </c>
      <c r="BW58" s="204">
        <v>6.25</v>
      </c>
      <c r="BX58" s="204" t="s">
        <v>29</v>
      </c>
      <c r="BY58" s="204">
        <v>3.75</v>
      </c>
      <c r="BZ58" s="204" t="s">
        <v>29</v>
      </c>
      <c r="CA58" s="92">
        <v>2.5</v>
      </c>
      <c r="CB58" s="1" t="s">
        <v>22</v>
      </c>
      <c r="CC58" s="164">
        <v>1102</v>
      </c>
      <c r="CD58" s="1" t="s">
        <v>93</v>
      </c>
      <c r="CE58" s="1" t="s">
        <v>73</v>
      </c>
      <c r="CF58" s="1">
        <v>75</v>
      </c>
    </row>
    <row r="59" spans="1:84" ht="13.5" thickBot="1">
      <c r="A59" s="45">
        <v>156</v>
      </c>
      <c r="B59" s="64" t="s">
        <v>175</v>
      </c>
      <c r="C59" s="41">
        <v>7</v>
      </c>
      <c r="D59" s="41">
        <v>29.166666666666668</v>
      </c>
      <c r="E59" s="41" t="s">
        <v>33</v>
      </c>
      <c r="F59" s="41">
        <v>9</v>
      </c>
      <c r="G59" s="41">
        <v>37.5</v>
      </c>
      <c r="H59" s="41" t="s">
        <v>33</v>
      </c>
      <c r="I59" s="41">
        <v>8</v>
      </c>
      <c r="J59" s="41">
        <v>33.333333333333329</v>
      </c>
      <c r="K59" s="41" t="s">
        <v>33</v>
      </c>
      <c r="L59" s="41">
        <v>6</v>
      </c>
      <c r="M59" s="41">
        <v>25</v>
      </c>
      <c r="N59" s="41" t="s">
        <v>33</v>
      </c>
      <c r="O59" s="41">
        <v>7</v>
      </c>
      <c r="P59" s="41">
        <v>29.166666666666668</v>
      </c>
      <c r="Q59" s="41" t="s">
        <v>33</v>
      </c>
      <c r="R59" s="41">
        <v>17</v>
      </c>
      <c r="S59" s="41">
        <v>37.777777777777779</v>
      </c>
      <c r="T59" s="41" t="s">
        <v>33</v>
      </c>
      <c r="U59" s="41">
        <v>8</v>
      </c>
      <c r="V59" s="41">
        <v>26.666666666666668</v>
      </c>
      <c r="W59" s="41" t="s">
        <v>33</v>
      </c>
      <c r="X59" s="41">
        <v>10</v>
      </c>
      <c r="Y59" s="41">
        <v>41.666666666666671</v>
      </c>
      <c r="Z59" s="41" t="s">
        <v>33</v>
      </c>
      <c r="AA59" s="45">
        <v>260.27777777777777</v>
      </c>
      <c r="AB59" s="45">
        <v>32.534722222222221</v>
      </c>
      <c r="AC59" s="89">
        <v>955</v>
      </c>
      <c r="AD59" s="41">
        <v>0</v>
      </c>
      <c r="AE59" s="41">
        <v>0</v>
      </c>
      <c r="AF59" s="41" t="s">
        <v>47</v>
      </c>
      <c r="AG59" s="41">
        <v>3.75</v>
      </c>
      <c r="AH59" s="41" t="s">
        <v>29</v>
      </c>
      <c r="AI59" s="41">
        <v>2.5</v>
      </c>
      <c r="AJ59" s="41" t="s">
        <v>22</v>
      </c>
      <c r="AK59" s="41">
        <v>2.5</v>
      </c>
      <c r="AL59" s="41" t="s">
        <v>22</v>
      </c>
      <c r="AM59" s="41">
        <v>5</v>
      </c>
      <c r="AN59" s="41" t="s">
        <v>29</v>
      </c>
      <c r="AO59" s="41">
        <v>1.25</v>
      </c>
      <c r="AP59" s="41" t="s">
        <v>22</v>
      </c>
      <c r="AQ59" s="41">
        <v>5</v>
      </c>
      <c r="AR59" s="41" t="s">
        <v>29</v>
      </c>
      <c r="AS59" s="41">
        <v>5</v>
      </c>
      <c r="AT59" s="41" t="s">
        <v>29</v>
      </c>
      <c r="AU59" s="41">
        <v>3.75</v>
      </c>
      <c r="AV59" s="41" t="s">
        <v>29</v>
      </c>
      <c r="AW59" s="41">
        <v>3.75</v>
      </c>
      <c r="AX59" s="41" t="s">
        <v>29</v>
      </c>
      <c r="AY59" s="41">
        <v>1.25</v>
      </c>
      <c r="AZ59" s="41" t="s">
        <v>22</v>
      </c>
      <c r="BA59" s="41">
        <v>1.25</v>
      </c>
      <c r="BB59" s="41" t="s">
        <v>22</v>
      </c>
      <c r="BC59" s="41">
        <v>2.5</v>
      </c>
      <c r="BD59" s="41" t="s">
        <v>22</v>
      </c>
      <c r="BE59" s="41">
        <v>2.5</v>
      </c>
      <c r="BF59" s="41" t="s">
        <v>22</v>
      </c>
      <c r="BG59" s="41">
        <v>1.25</v>
      </c>
      <c r="BH59" s="41" t="s">
        <v>22</v>
      </c>
      <c r="BI59" s="41">
        <v>3.75</v>
      </c>
      <c r="BJ59" s="41" t="s">
        <v>29</v>
      </c>
      <c r="BK59" s="41">
        <v>3.333333333333333</v>
      </c>
      <c r="BL59" s="41" t="s">
        <v>22</v>
      </c>
      <c r="BM59" s="180">
        <v>4</v>
      </c>
      <c r="BN59" s="131" t="s">
        <v>29</v>
      </c>
      <c r="BO59" s="131">
        <v>4</v>
      </c>
      <c r="BP59" s="131" t="s">
        <v>29</v>
      </c>
      <c r="BQ59" s="131">
        <v>2.5</v>
      </c>
      <c r="BR59" s="131" t="s">
        <v>22</v>
      </c>
      <c r="BS59" s="131">
        <v>3.75</v>
      </c>
      <c r="BT59" s="131" t="s">
        <v>29</v>
      </c>
      <c r="BU59" s="131">
        <v>3.75</v>
      </c>
      <c r="BV59" s="204" t="s">
        <v>29</v>
      </c>
      <c r="BW59" s="204">
        <v>1.25</v>
      </c>
      <c r="BX59" s="204" t="s">
        <v>22</v>
      </c>
      <c r="BY59" s="204">
        <v>3.75</v>
      </c>
      <c r="BZ59" s="204" t="s">
        <v>29</v>
      </c>
      <c r="CA59" s="92">
        <v>3.75</v>
      </c>
      <c r="CB59" s="1" t="s">
        <v>29</v>
      </c>
      <c r="CC59" s="164">
        <v>1102</v>
      </c>
      <c r="CD59" s="1" t="s">
        <v>91</v>
      </c>
      <c r="CE59" s="1" t="s">
        <v>73</v>
      </c>
      <c r="CF59" s="1">
        <v>84</v>
      </c>
    </row>
    <row r="60" spans="1:84" ht="13.5" thickBot="1">
      <c r="A60" s="45">
        <v>11</v>
      </c>
      <c r="B60" s="64" t="s">
        <v>181</v>
      </c>
      <c r="C60" s="41">
        <v>8</v>
      </c>
      <c r="D60" s="41">
        <v>33.333333333333329</v>
      </c>
      <c r="E60" s="41" t="s">
        <v>33</v>
      </c>
      <c r="F60" s="41">
        <v>6</v>
      </c>
      <c r="G60" s="41">
        <v>25</v>
      </c>
      <c r="H60" s="41" t="s">
        <v>33</v>
      </c>
      <c r="I60" s="41">
        <v>7</v>
      </c>
      <c r="J60" s="41">
        <v>29.166666666666668</v>
      </c>
      <c r="K60" s="41" t="s">
        <v>33</v>
      </c>
      <c r="L60" s="41">
        <v>5</v>
      </c>
      <c r="M60" s="41">
        <v>20.833333333333336</v>
      </c>
      <c r="N60" s="41" t="s">
        <v>33</v>
      </c>
      <c r="O60" s="41">
        <v>10</v>
      </c>
      <c r="P60" s="41">
        <v>41.666666666666671</v>
      </c>
      <c r="Q60" s="41" t="s">
        <v>33</v>
      </c>
      <c r="R60" s="41">
        <v>15</v>
      </c>
      <c r="S60" s="41">
        <v>33.333333333333329</v>
      </c>
      <c r="T60" s="41" t="s">
        <v>33</v>
      </c>
      <c r="U60" s="41">
        <v>13</v>
      </c>
      <c r="V60" s="41">
        <v>43.333333333333336</v>
      </c>
      <c r="W60" s="41" t="s">
        <v>33</v>
      </c>
      <c r="X60" s="41">
        <v>7</v>
      </c>
      <c r="Y60" s="41">
        <v>29.166666666666668</v>
      </c>
      <c r="Z60" s="41" t="s">
        <v>33</v>
      </c>
      <c r="AA60" s="45">
        <v>255.83333333333331</v>
      </c>
      <c r="AB60" s="45">
        <v>31.979166666666664</v>
      </c>
      <c r="AC60" s="89">
        <v>959</v>
      </c>
      <c r="AD60" s="41">
        <v>0</v>
      </c>
      <c r="AE60" s="41">
        <v>0</v>
      </c>
      <c r="AF60" s="41" t="s">
        <v>47</v>
      </c>
      <c r="AG60" s="41">
        <v>3.75</v>
      </c>
      <c r="AH60" s="41" t="s">
        <v>29</v>
      </c>
      <c r="AI60" s="41">
        <v>2.5</v>
      </c>
      <c r="AJ60" s="41" t="s">
        <v>22</v>
      </c>
      <c r="AK60" s="41">
        <v>3.75</v>
      </c>
      <c r="AL60" s="41" t="s">
        <v>29</v>
      </c>
      <c r="AM60" s="41">
        <v>5</v>
      </c>
      <c r="AN60" s="41" t="s">
        <v>29</v>
      </c>
      <c r="AO60" s="41">
        <v>5</v>
      </c>
      <c r="AP60" s="41" t="s">
        <v>29</v>
      </c>
      <c r="AQ60" s="41">
        <v>0</v>
      </c>
      <c r="AR60" s="41" t="s">
        <v>22</v>
      </c>
      <c r="AS60" s="41">
        <v>2.5</v>
      </c>
      <c r="AT60" s="41" t="s">
        <v>22</v>
      </c>
      <c r="AU60" s="41">
        <v>1.25</v>
      </c>
      <c r="AV60" s="41" t="s">
        <v>22</v>
      </c>
      <c r="AW60" s="41">
        <v>2.5</v>
      </c>
      <c r="AX60" s="41" t="s">
        <v>22</v>
      </c>
      <c r="AY60" s="41">
        <v>1.25</v>
      </c>
      <c r="AZ60" s="41" t="s">
        <v>22</v>
      </c>
      <c r="BA60" s="41">
        <v>2.5</v>
      </c>
      <c r="BB60" s="41" t="s">
        <v>22</v>
      </c>
      <c r="BC60" s="41">
        <v>2.5</v>
      </c>
      <c r="BD60" s="41" t="s">
        <v>22</v>
      </c>
      <c r="BE60" s="41">
        <v>3.75</v>
      </c>
      <c r="BF60" s="41" t="s">
        <v>29</v>
      </c>
      <c r="BG60" s="41">
        <v>5</v>
      </c>
      <c r="BH60" s="41" t="s">
        <v>29</v>
      </c>
      <c r="BI60" s="41">
        <v>3.75</v>
      </c>
      <c r="BJ60" s="41" t="s">
        <v>29</v>
      </c>
      <c r="BK60" s="41">
        <v>4</v>
      </c>
      <c r="BL60" s="41" t="s">
        <v>29</v>
      </c>
      <c r="BM60" s="180">
        <v>3.333333333333333</v>
      </c>
      <c r="BN60" s="131" t="s">
        <v>22</v>
      </c>
      <c r="BO60" s="131">
        <v>2.6666666666666665</v>
      </c>
      <c r="BP60" s="131" t="s">
        <v>22</v>
      </c>
      <c r="BQ60" s="131">
        <v>5</v>
      </c>
      <c r="BR60" s="131" t="s">
        <v>29</v>
      </c>
      <c r="BS60" s="131">
        <v>3.75</v>
      </c>
      <c r="BT60" s="131" t="s">
        <v>29</v>
      </c>
      <c r="BU60" s="131">
        <v>2.5</v>
      </c>
      <c r="BV60" s="204" t="s">
        <v>22</v>
      </c>
      <c r="BW60" s="204">
        <v>5</v>
      </c>
      <c r="BX60" s="204" t="s">
        <v>29</v>
      </c>
      <c r="BY60" s="204">
        <v>3.75</v>
      </c>
      <c r="BZ60" s="204" t="s">
        <v>29</v>
      </c>
      <c r="CA60" s="92">
        <v>2.5</v>
      </c>
      <c r="CB60" s="1" t="s">
        <v>22</v>
      </c>
      <c r="CC60" s="164">
        <v>1102</v>
      </c>
      <c r="CD60" s="1" t="s">
        <v>91</v>
      </c>
      <c r="CE60" s="1" t="s">
        <v>73</v>
      </c>
      <c r="CF60" s="1">
        <v>90</v>
      </c>
    </row>
    <row r="61" spans="1:84" ht="13.5" thickBot="1">
      <c r="A61" s="45">
        <v>8</v>
      </c>
      <c r="B61" s="64" t="s">
        <v>183</v>
      </c>
      <c r="C61" s="41">
        <v>10</v>
      </c>
      <c r="D61" s="41">
        <v>41.666666666666671</v>
      </c>
      <c r="E61" s="41" t="s">
        <v>33</v>
      </c>
      <c r="F61" s="41">
        <v>10</v>
      </c>
      <c r="G61" s="41">
        <v>41.666666666666671</v>
      </c>
      <c r="H61" s="41" t="s">
        <v>33</v>
      </c>
      <c r="I61" s="41">
        <v>9</v>
      </c>
      <c r="J61" s="41">
        <v>37.5</v>
      </c>
      <c r="K61" s="41" t="s">
        <v>33</v>
      </c>
      <c r="L61" s="41">
        <v>6</v>
      </c>
      <c r="M61" s="41">
        <v>25</v>
      </c>
      <c r="N61" s="41" t="s">
        <v>33</v>
      </c>
      <c r="O61" s="41">
        <v>6</v>
      </c>
      <c r="P61" s="41">
        <v>25</v>
      </c>
      <c r="Q61" s="41" t="s">
        <v>33</v>
      </c>
      <c r="R61" s="41">
        <v>12</v>
      </c>
      <c r="S61" s="41">
        <v>26.666666666666668</v>
      </c>
      <c r="T61" s="41" t="s">
        <v>33</v>
      </c>
      <c r="U61" s="41">
        <v>11</v>
      </c>
      <c r="V61" s="41">
        <v>36.666666666666664</v>
      </c>
      <c r="W61" s="41" t="s">
        <v>33</v>
      </c>
      <c r="X61" s="41">
        <v>5</v>
      </c>
      <c r="Y61" s="41">
        <v>20.833333333333336</v>
      </c>
      <c r="Z61" s="41" t="s">
        <v>33</v>
      </c>
      <c r="AA61" s="45">
        <v>255</v>
      </c>
      <c r="AB61" s="45">
        <v>31.875</v>
      </c>
      <c r="AC61" s="89">
        <v>959</v>
      </c>
      <c r="AD61" s="41">
        <v>0</v>
      </c>
      <c r="AE61" s="41">
        <v>0</v>
      </c>
      <c r="AF61" s="41" t="s">
        <v>47</v>
      </c>
      <c r="AG61" s="41">
        <v>5</v>
      </c>
      <c r="AH61" s="41" t="s">
        <v>29</v>
      </c>
      <c r="AI61" s="41">
        <v>3.75</v>
      </c>
      <c r="AJ61" s="41" t="s">
        <v>29</v>
      </c>
      <c r="AK61" s="41">
        <v>3.75</v>
      </c>
      <c r="AL61" s="41" t="s">
        <v>29</v>
      </c>
      <c r="AM61" s="41">
        <v>2.5</v>
      </c>
      <c r="AN61" s="41" t="s">
        <v>22</v>
      </c>
      <c r="AO61" s="41">
        <v>5</v>
      </c>
      <c r="AP61" s="41" t="s">
        <v>29</v>
      </c>
      <c r="AQ61" s="41">
        <v>5</v>
      </c>
      <c r="AR61" s="41" t="s">
        <v>29</v>
      </c>
      <c r="AS61" s="41">
        <v>2.5</v>
      </c>
      <c r="AT61" s="41" t="s">
        <v>22</v>
      </c>
      <c r="AU61" s="41">
        <v>3.75</v>
      </c>
      <c r="AV61" s="41" t="s">
        <v>29</v>
      </c>
      <c r="AW61" s="41">
        <v>3.75</v>
      </c>
      <c r="AX61" s="41" t="s">
        <v>29</v>
      </c>
      <c r="AY61" s="41">
        <v>1.25</v>
      </c>
      <c r="AZ61" s="41" t="s">
        <v>22</v>
      </c>
      <c r="BA61" s="41">
        <v>3.75</v>
      </c>
      <c r="BB61" s="41" t="s">
        <v>29</v>
      </c>
      <c r="BC61" s="41">
        <v>3.75</v>
      </c>
      <c r="BD61" s="41" t="s">
        <v>29</v>
      </c>
      <c r="BE61" s="41">
        <v>3.75</v>
      </c>
      <c r="BF61" s="41" t="s">
        <v>29</v>
      </c>
      <c r="BG61" s="41">
        <v>1.25</v>
      </c>
      <c r="BH61" s="41" t="s">
        <v>22</v>
      </c>
      <c r="BI61" s="41">
        <v>1.25</v>
      </c>
      <c r="BJ61" s="41" t="s">
        <v>22</v>
      </c>
      <c r="BK61" s="41">
        <v>4</v>
      </c>
      <c r="BL61" s="41" t="s">
        <v>29</v>
      </c>
      <c r="BM61" s="180">
        <v>2</v>
      </c>
      <c r="BN61" s="131" t="s">
        <v>22</v>
      </c>
      <c r="BO61" s="131">
        <v>2</v>
      </c>
      <c r="BP61" s="131" t="s">
        <v>22</v>
      </c>
      <c r="BQ61" s="131">
        <v>5</v>
      </c>
      <c r="BR61" s="131" t="s">
        <v>29</v>
      </c>
      <c r="BS61" s="131">
        <v>5</v>
      </c>
      <c r="BT61" s="131" t="s">
        <v>29</v>
      </c>
      <c r="BU61" s="131">
        <v>1.25</v>
      </c>
      <c r="BV61" s="204" t="s">
        <v>22</v>
      </c>
      <c r="BW61" s="204">
        <v>2.5</v>
      </c>
      <c r="BX61" s="204" t="s">
        <v>22</v>
      </c>
      <c r="BY61" s="204">
        <v>1.25</v>
      </c>
      <c r="BZ61" s="204" t="s">
        <v>22</v>
      </c>
      <c r="CA61" s="92">
        <v>1.25</v>
      </c>
      <c r="CB61" s="1" t="s">
        <v>22</v>
      </c>
      <c r="CC61" s="164">
        <v>1102</v>
      </c>
      <c r="CD61" s="1" t="s">
        <v>91</v>
      </c>
      <c r="CE61" s="1" t="s">
        <v>73</v>
      </c>
      <c r="CF61" s="1">
        <v>92</v>
      </c>
    </row>
    <row r="62" spans="1:84" ht="13.5" thickBot="1">
      <c r="A62" s="45">
        <v>42</v>
      </c>
      <c r="B62" s="64" t="s">
        <v>192</v>
      </c>
      <c r="C62" s="41">
        <v>7</v>
      </c>
      <c r="D62" s="41">
        <v>29.166666666666668</v>
      </c>
      <c r="E62" s="41" t="s">
        <v>33</v>
      </c>
      <c r="F62" s="41">
        <v>10</v>
      </c>
      <c r="G62" s="41">
        <v>41.666666666666671</v>
      </c>
      <c r="H62" s="41" t="s">
        <v>33</v>
      </c>
      <c r="I62" s="41">
        <v>7</v>
      </c>
      <c r="J62" s="41">
        <v>29.166666666666668</v>
      </c>
      <c r="K62" s="41" t="s">
        <v>33</v>
      </c>
      <c r="L62" s="41">
        <v>4</v>
      </c>
      <c r="M62" s="41">
        <v>16.666666666666664</v>
      </c>
      <c r="N62" s="41" t="s">
        <v>33</v>
      </c>
      <c r="O62" s="41">
        <v>12</v>
      </c>
      <c r="P62" s="41">
        <v>50</v>
      </c>
      <c r="Q62" s="41" t="s">
        <v>33</v>
      </c>
      <c r="R62" s="41">
        <v>11</v>
      </c>
      <c r="S62" s="41">
        <v>24.444444444444443</v>
      </c>
      <c r="T62" s="41" t="s">
        <v>33</v>
      </c>
      <c r="U62" s="41">
        <v>11</v>
      </c>
      <c r="V62" s="41">
        <v>36.666666666666664</v>
      </c>
      <c r="W62" s="41" t="s">
        <v>33</v>
      </c>
      <c r="X62" s="41">
        <v>5</v>
      </c>
      <c r="Y62" s="41">
        <v>20.833333333333336</v>
      </c>
      <c r="Z62" s="41" t="s">
        <v>33</v>
      </c>
      <c r="AA62" s="45">
        <v>248.61111111111114</v>
      </c>
      <c r="AB62" s="45">
        <v>31.076388888888893</v>
      </c>
      <c r="AC62" s="89">
        <v>963</v>
      </c>
      <c r="AD62" s="41">
        <v>0</v>
      </c>
      <c r="AE62" s="41">
        <v>0</v>
      </c>
      <c r="AF62" s="41" t="s">
        <v>47</v>
      </c>
      <c r="AG62" s="41">
        <v>1.25</v>
      </c>
      <c r="AH62" s="41" t="s">
        <v>22</v>
      </c>
      <c r="AI62" s="41">
        <v>1.25</v>
      </c>
      <c r="AJ62" s="41" t="s">
        <v>22</v>
      </c>
      <c r="AK62" s="41">
        <v>6.25</v>
      </c>
      <c r="AL62" s="41" t="s">
        <v>29</v>
      </c>
      <c r="AM62" s="41">
        <v>5</v>
      </c>
      <c r="AN62" s="41" t="s">
        <v>29</v>
      </c>
      <c r="AO62" s="41">
        <v>2.5</v>
      </c>
      <c r="AP62" s="41" t="s">
        <v>22</v>
      </c>
      <c r="AQ62" s="41">
        <v>2.5</v>
      </c>
      <c r="AR62" s="41" t="s">
        <v>22</v>
      </c>
      <c r="AS62" s="41">
        <v>2.5</v>
      </c>
      <c r="AT62" s="41" t="s">
        <v>22</v>
      </c>
      <c r="AU62" s="41">
        <v>1.25</v>
      </c>
      <c r="AV62" s="41" t="s">
        <v>22</v>
      </c>
      <c r="AW62" s="41">
        <v>2.5</v>
      </c>
      <c r="AX62" s="41" t="s">
        <v>22</v>
      </c>
      <c r="AY62" s="41">
        <v>1.25</v>
      </c>
      <c r="AZ62" s="41" t="s">
        <v>22</v>
      </c>
      <c r="BA62" s="41">
        <v>5</v>
      </c>
      <c r="BB62" s="41" t="s">
        <v>29</v>
      </c>
      <c r="BC62" s="41">
        <v>3.75</v>
      </c>
      <c r="BD62" s="41" t="s">
        <v>29</v>
      </c>
      <c r="BE62" s="41">
        <v>5</v>
      </c>
      <c r="BF62" s="41" t="s">
        <v>29</v>
      </c>
      <c r="BG62" s="41">
        <v>2.5</v>
      </c>
      <c r="BH62" s="41" t="s">
        <v>22</v>
      </c>
      <c r="BI62" s="41">
        <v>2.5</v>
      </c>
      <c r="BJ62" s="41" t="s">
        <v>22</v>
      </c>
      <c r="BK62" s="41">
        <v>1.3333333333333333</v>
      </c>
      <c r="BL62" s="41" t="s">
        <v>22</v>
      </c>
      <c r="BM62" s="180">
        <v>4</v>
      </c>
      <c r="BN62" s="131" t="s">
        <v>29</v>
      </c>
      <c r="BO62" s="131">
        <v>2</v>
      </c>
      <c r="BP62" s="131" t="s">
        <v>22</v>
      </c>
      <c r="BQ62" s="131">
        <v>5</v>
      </c>
      <c r="BR62" s="131" t="s">
        <v>29</v>
      </c>
      <c r="BS62" s="131">
        <v>2.5</v>
      </c>
      <c r="BT62" s="131" t="s">
        <v>22</v>
      </c>
      <c r="BU62" s="131">
        <v>5</v>
      </c>
      <c r="BV62" s="204" t="s">
        <v>29</v>
      </c>
      <c r="BW62" s="204">
        <v>2.5</v>
      </c>
      <c r="BX62" s="204" t="s">
        <v>22</v>
      </c>
      <c r="BY62" s="204">
        <v>1.25</v>
      </c>
      <c r="BZ62" s="204" t="s">
        <v>22</v>
      </c>
      <c r="CA62" s="92">
        <v>2.5</v>
      </c>
      <c r="CB62" s="1" t="s">
        <v>22</v>
      </c>
      <c r="CC62" s="164">
        <v>1102</v>
      </c>
      <c r="CD62" s="1" t="s">
        <v>93</v>
      </c>
      <c r="CE62" s="1" t="s">
        <v>73</v>
      </c>
      <c r="CF62" s="1">
        <v>101</v>
      </c>
    </row>
    <row r="63" spans="1:84" ht="13.5" thickBot="1">
      <c r="A63" s="45">
        <v>13</v>
      </c>
      <c r="B63" s="64" t="s">
        <v>195</v>
      </c>
      <c r="C63" s="41">
        <v>9</v>
      </c>
      <c r="D63" s="41">
        <v>37.5</v>
      </c>
      <c r="E63" s="41" t="s">
        <v>33</v>
      </c>
      <c r="F63" s="41">
        <v>10</v>
      </c>
      <c r="G63" s="41">
        <v>41.666666666666671</v>
      </c>
      <c r="H63" s="41" t="s">
        <v>33</v>
      </c>
      <c r="I63" s="41">
        <v>8</v>
      </c>
      <c r="J63" s="41">
        <v>33.333333333333329</v>
      </c>
      <c r="K63" s="41" t="s">
        <v>33</v>
      </c>
      <c r="L63" s="41">
        <v>7</v>
      </c>
      <c r="M63" s="41">
        <v>29.166666666666668</v>
      </c>
      <c r="N63" s="41" t="s">
        <v>33</v>
      </c>
      <c r="O63" s="41">
        <v>7</v>
      </c>
      <c r="P63" s="41">
        <v>29.166666666666668</v>
      </c>
      <c r="Q63" s="41" t="s">
        <v>33</v>
      </c>
      <c r="R63" s="41">
        <v>20</v>
      </c>
      <c r="S63" s="41">
        <v>44.444444444444443</v>
      </c>
      <c r="T63" s="41" t="s">
        <v>33</v>
      </c>
      <c r="U63" s="41">
        <v>5</v>
      </c>
      <c r="V63" s="41">
        <v>16.666666666666664</v>
      </c>
      <c r="W63" s="41" t="s">
        <v>33</v>
      </c>
      <c r="X63" s="41">
        <v>3</v>
      </c>
      <c r="Y63" s="41">
        <v>12.5</v>
      </c>
      <c r="Z63" s="41" t="s">
        <v>33</v>
      </c>
      <c r="AA63" s="45">
        <v>244.44444444444443</v>
      </c>
      <c r="AB63" s="45">
        <v>30.555555555555554</v>
      </c>
      <c r="AC63" s="89">
        <v>963</v>
      </c>
      <c r="AD63" s="41">
        <v>0</v>
      </c>
      <c r="AE63" s="41">
        <v>0</v>
      </c>
      <c r="AF63" s="41" t="s">
        <v>47</v>
      </c>
      <c r="AG63" s="41">
        <v>5</v>
      </c>
      <c r="AH63" s="41" t="s">
        <v>29</v>
      </c>
      <c r="AI63" s="41">
        <v>3.75</v>
      </c>
      <c r="AJ63" s="41" t="s">
        <v>29</v>
      </c>
      <c r="AK63" s="41">
        <v>2.5</v>
      </c>
      <c r="AL63" s="41" t="s">
        <v>22</v>
      </c>
      <c r="AM63" s="41">
        <v>2.5</v>
      </c>
      <c r="AN63" s="41" t="s">
        <v>22</v>
      </c>
      <c r="AO63" s="41">
        <v>5</v>
      </c>
      <c r="AP63" s="41" t="s">
        <v>29</v>
      </c>
      <c r="AQ63" s="41">
        <v>6.25</v>
      </c>
      <c r="AR63" s="41" t="s">
        <v>29</v>
      </c>
      <c r="AS63" s="41">
        <v>3.75</v>
      </c>
      <c r="AT63" s="41" t="s">
        <v>29</v>
      </c>
      <c r="AU63" s="41">
        <v>2.5</v>
      </c>
      <c r="AV63" s="41" t="s">
        <v>22</v>
      </c>
      <c r="AW63" s="41">
        <v>1.25</v>
      </c>
      <c r="AX63" s="41" t="s">
        <v>22</v>
      </c>
      <c r="AY63" s="41">
        <v>6.25</v>
      </c>
      <c r="AZ63" s="41" t="s">
        <v>29</v>
      </c>
      <c r="BA63" s="41">
        <v>0</v>
      </c>
      <c r="BB63" s="41" t="s">
        <v>22</v>
      </c>
      <c r="BC63" s="41">
        <v>3.75</v>
      </c>
      <c r="BD63" s="41" t="s">
        <v>29</v>
      </c>
      <c r="BE63" s="41">
        <v>1.25</v>
      </c>
      <c r="BF63" s="41" t="s">
        <v>22</v>
      </c>
      <c r="BG63" s="41">
        <v>6.25</v>
      </c>
      <c r="BH63" s="41" t="s">
        <v>29</v>
      </c>
      <c r="BI63" s="41">
        <v>2.5</v>
      </c>
      <c r="BJ63" s="41" t="s">
        <v>22</v>
      </c>
      <c r="BK63" s="41">
        <v>4</v>
      </c>
      <c r="BL63" s="41" t="s">
        <v>29</v>
      </c>
      <c r="BM63" s="180">
        <v>4.666666666666667</v>
      </c>
      <c r="BN63" s="131" t="s">
        <v>29</v>
      </c>
      <c r="BO63" s="131">
        <v>4.666666666666667</v>
      </c>
      <c r="BP63" s="131" t="s">
        <v>29</v>
      </c>
      <c r="BQ63" s="131">
        <v>2.5</v>
      </c>
      <c r="BR63" s="131" t="s">
        <v>22</v>
      </c>
      <c r="BS63" s="131">
        <v>1.25</v>
      </c>
      <c r="BT63" s="131" t="s">
        <v>22</v>
      </c>
      <c r="BU63" s="131">
        <v>2.5</v>
      </c>
      <c r="BV63" s="204" t="s">
        <v>22</v>
      </c>
      <c r="BW63" s="204">
        <v>1.25</v>
      </c>
      <c r="BX63" s="204" t="s">
        <v>22</v>
      </c>
      <c r="BY63" s="204">
        <v>2.5</v>
      </c>
      <c r="BZ63" s="204" t="s">
        <v>22</v>
      </c>
      <c r="CA63" s="92">
        <v>0</v>
      </c>
      <c r="CB63" s="1" t="s">
        <v>22</v>
      </c>
      <c r="CC63" s="164">
        <v>1102</v>
      </c>
      <c r="CD63" s="1" t="s">
        <v>91</v>
      </c>
      <c r="CE63" s="1" t="s">
        <v>73</v>
      </c>
      <c r="CF63" s="1">
        <v>105</v>
      </c>
    </row>
    <row r="64" spans="1:84" ht="13.5" thickBot="1">
      <c r="A64" s="45">
        <v>120</v>
      </c>
      <c r="B64" s="64" t="s">
        <v>196</v>
      </c>
      <c r="C64" s="41">
        <v>4</v>
      </c>
      <c r="D64" s="41">
        <v>16.666666666666664</v>
      </c>
      <c r="E64" s="41" t="s">
        <v>33</v>
      </c>
      <c r="F64" s="41">
        <v>10</v>
      </c>
      <c r="G64" s="41">
        <v>41.666666666666671</v>
      </c>
      <c r="H64" s="41" t="s">
        <v>33</v>
      </c>
      <c r="I64" s="41">
        <v>6</v>
      </c>
      <c r="J64" s="41">
        <v>25</v>
      </c>
      <c r="K64" s="41" t="s">
        <v>33</v>
      </c>
      <c r="L64" s="41">
        <v>7</v>
      </c>
      <c r="M64" s="41">
        <v>29.166666666666668</v>
      </c>
      <c r="N64" s="41" t="s">
        <v>33</v>
      </c>
      <c r="O64" s="41">
        <v>10</v>
      </c>
      <c r="P64" s="41">
        <v>41.666666666666671</v>
      </c>
      <c r="Q64" s="41" t="s">
        <v>33</v>
      </c>
      <c r="R64" s="41">
        <v>15</v>
      </c>
      <c r="S64" s="41">
        <v>33.333333333333329</v>
      </c>
      <c r="T64" s="41" t="s">
        <v>33</v>
      </c>
      <c r="U64" s="41">
        <v>7</v>
      </c>
      <c r="V64" s="41">
        <v>23.333333333333332</v>
      </c>
      <c r="W64" s="41" t="s">
        <v>33</v>
      </c>
      <c r="X64" s="41">
        <v>8</v>
      </c>
      <c r="Y64" s="41">
        <v>33.333333333333329</v>
      </c>
      <c r="Z64" s="41" t="s">
        <v>33</v>
      </c>
      <c r="AA64" s="45">
        <v>244.16666666666669</v>
      </c>
      <c r="AB64" s="45">
        <v>30.520833333333336</v>
      </c>
      <c r="AC64" s="89">
        <v>963</v>
      </c>
      <c r="AD64" s="41">
        <v>0</v>
      </c>
      <c r="AE64" s="41">
        <v>0</v>
      </c>
      <c r="AF64" s="41" t="s">
        <v>47</v>
      </c>
      <c r="AG64" s="41">
        <v>1.25</v>
      </c>
      <c r="AH64" s="41" t="s">
        <v>22</v>
      </c>
      <c r="AI64" s="41">
        <v>0</v>
      </c>
      <c r="AJ64" s="41" t="s">
        <v>22</v>
      </c>
      <c r="AK64" s="41">
        <v>3.75</v>
      </c>
      <c r="AL64" s="41" t="s">
        <v>29</v>
      </c>
      <c r="AM64" s="41">
        <v>3.75</v>
      </c>
      <c r="AN64" s="41" t="s">
        <v>29</v>
      </c>
      <c r="AO64" s="41">
        <v>5</v>
      </c>
      <c r="AP64" s="41" t="s">
        <v>29</v>
      </c>
      <c r="AQ64" s="41">
        <v>5</v>
      </c>
      <c r="AR64" s="41" t="s">
        <v>29</v>
      </c>
      <c r="AS64" s="41">
        <v>3.75</v>
      </c>
      <c r="AT64" s="41" t="s">
        <v>29</v>
      </c>
      <c r="AU64" s="41">
        <v>1.25</v>
      </c>
      <c r="AV64" s="41" t="s">
        <v>22</v>
      </c>
      <c r="AW64" s="41">
        <v>2.5</v>
      </c>
      <c r="AX64" s="41" t="s">
        <v>22</v>
      </c>
      <c r="AY64" s="41">
        <v>0</v>
      </c>
      <c r="AZ64" s="41" t="s">
        <v>22</v>
      </c>
      <c r="BA64" s="41">
        <v>1.25</v>
      </c>
      <c r="BB64" s="41" t="s">
        <v>22</v>
      </c>
      <c r="BC64" s="41">
        <v>6.25</v>
      </c>
      <c r="BD64" s="41" t="s">
        <v>29</v>
      </c>
      <c r="BE64" s="41">
        <v>2.5</v>
      </c>
      <c r="BF64" s="41" t="s">
        <v>22</v>
      </c>
      <c r="BG64" s="41">
        <v>1.25</v>
      </c>
      <c r="BH64" s="41" t="s">
        <v>22</v>
      </c>
      <c r="BI64" s="41">
        <v>6.25</v>
      </c>
      <c r="BJ64" s="41" t="s">
        <v>29</v>
      </c>
      <c r="BK64" s="41">
        <v>5.333333333333333</v>
      </c>
      <c r="BL64" s="41" t="s">
        <v>29</v>
      </c>
      <c r="BM64" s="180">
        <v>2.6666666666666665</v>
      </c>
      <c r="BN64" s="131" t="s">
        <v>22</v>
      </c>
      <c r="BO64" s="131">
        <v>2</v>
      </c>
      <c r="BP64" s="131" t="s">
        <v>22</v>
      </c>
      <c r="BQ64" s="131">
        <v>2.5</v>
      </c>
      <c r="BR64" s="131" t="s">
        <v>22</v>
      </c>
      <c r="BS64" s="131">
        <v>2.5</v>
      </c>
      <c r="BT64" s="131" t="s">
        <v>22</v>
      </c>
      <c r="BU64" s="131">
        <v>1.25</v>
      </c>
      <c r="BV64" s="204" t="s">
        <v>22</v>
      </c>
      <c r="BW64" s="204">
        <v>3.75</v>
      </c>
      <c r="BX64" s="204" t="s">
        <v>29</v>
      </c>
      <c r="BY64" s="204">
        <v>2.5</v>
      </c>
      <c r="BZ64" s="204" t="s">
        <v>22</v>
      </c>
      <c r="CA64" s="92">
        <v>1.25</v>
      </c>
      <c r="CB64" s="1" t="s">
        <v>22</v>
      </c>
      <c r="CC64" s="164">
        <v>1102</v>
      </c>
      <c r="CD64" s="1" t="s">
        <v>91</v>
      </c>
      <c r="CE64" s="1" t="s">
        <v>73</v>
      </c>
      <c r="CF64" s="1">
        <v>106</v>
      </c>
    </row>
    <row r="65" spans="1:306" ht="13.5" thickBot="1">
      <c r="A65" s="45">
        <v>116</v>
      </c>
      <c r="B65" s="64" t="s">
        <v>202</v>
      </c>
      <c r="C65" s="41">
        <v>7</v>
      </c>
      <c r="D65" s="41">
        <v>29.166666666666668</v>
      </c>
      <c r="E65" s="41" t="s">
        <v>33</v>
      </c>
      <c r="F65" s="41">
        <v>7</v>
      </c>
      <c r="G65" s="41">
        <v>29.166666666666668</v>
      </c>
      <c r="H65" s="41" t="s">
        <v>33</v>
      </c>
      <c r="I65" s="41">
        <v>7</v>
      </c>
      <c r="J65" s="41">
        <v>29.166666666666668</v>
      </c>
      <c r="K65" s="41" t="s">
        <v>33</v>
      </c>
      <c r="L65" s="41">
        <v>4</v>
      </c>
      <c r="M65" s="41">
        <v>16.666666666666664</v>
      </c>
      <c r="N65" s="41" t="s">
        <v>33</v>
      </c>
      <c r="O65" s="41">
        <v>12</v>
      </c>
      <c r="P65" s="41">
        <v>50</v>
      </c>
      <c r="Q65" s="41" t="s">
        <v>33</v>
      </c>
      <c r="R65" s="41">
        <v>17</v>
      </c>
      <c r="S65" s="41">
        <v>37.777777777777779</v>
      </c>
      <c r="T65" s="41" t="s">
        <v>33</v>
      </c>
      <c r="U65" s="41">
        <v>6</v>
      </c>
      <c r="V65" s="41">
        <v>20</v>
      </c>
      <c r="W65" s="41" t="s">
        <v>33</v>
      </c>
      <c r="X65" s="41">
        <v>7</v>
      </c>
      <c r="Y65" s="41">
        <v>29.166666666666668</v>
      </c>
      <c r="Z65" s="41" t="s">
        <v>33</v>
      </c>
      <c r="AA65" s="45">
        <v>241.11111111111109</v>
      </c>
      <c r="AB65" s="45">
        <v>30.138888888888886</v>
      </c>
      <c r="AC65" s="89">
        <v>963</v>
      </c>
      <c r="AD65" s="41">
        <v>0</v>
      </c>
      <c r="AE65" s="41">
        <v>0</v>
      </c>
      <c r="AF65" s="41" t="s">
        <v>47</v>
      </c>
      <c r="AG65" s="41">
        <v>3.75</v>
      </c>
      <c r="AH65" s="41" t="s">
        <v>29</v>
      </c>
      <c r="AI65" s="41">
        <v>2.5</v>
      </c>
      <c r="AJ65" s="41" t="s">
        <v>22</v>
      </c>
      <c r="AK65" s="41">
        <v>2.5</v>
      </c>
      <c r="AL65" s="41" t="s">
        <v>22</v>
      </c>
      <c r="AM65" s="41">
        <v>2.5</v>
      </c>
      <c r="AN65" s="41" t="s">
        <v>22</v>
      </c>
      <c r="AO65" s="41">
        <v>2.5</v>
      </c>
      <c r="AP65" s="41" t="s">
        <v>22</v>
      </c>
      <c r="AQ65" s="41">
        <v>5</v>
      </c>
      <c r="AR65" s="41" t="s">
        <v>29</v>
      </c>
      <c r="AS65" s="41">
        <v>2.5</v>
      </c>
      <c r="AT65" s="41" t="s">
        <v>22</v>
      </c>
      <c r="AU65" s="41">
        <v>1.25</v>
      </c>
      <c r="AV65" s="41" t="s">
        <v>22</v>
      </c>
      <c r="AW65" s="41">
        <v>1.25</v>
      </c>
      <c r="AX65" s="41" t="s">
        <v>22</v>
      </c>
      <c r="AY65" s="41">
        <v>2.5</v>
      </c>
      <c r="AZ65" s="41" t="s">
        <v>22</v>
      </c>
      <c r="BA65" s="41">
        <v>3.75</v>
      </c>
      <c r="BB65" s="41" t="s">
        <v>29</v>
      </c>
      <c r="BC65" s="41">
        <v>1.25</v>
      </c>
      <c r="BD65" s="41" t="s">
        <v>22</v>
      </c>
      <c r="BE65" s="41">
        <v>3.75</v>
      </c>
      <c r="BF65" s="41" t="s">
        <v>29</v>
      </c>
      <c r="BG65" s="41">
        <v>3.75</v>
      </c>
      <c r="BH65" s="41" t="s">
        <v>29</v>
      </c>
      <c r="BI65" s="41">
        <v>2.5</v>
      </c>
      <c r="BJ65" s="41" t="s">
        <v>22</v>
      </c>
      <c r="BK65" s="41">
        <v>2.6666666666666665</v>
      </c>
      <c r="BL65" s="41" t="s">
        <v>22</v>
      </c>
      <c r="BM65" s="180">
        <v>5.333333333333333</v>
      </c>
      <c r="BN65" s="131" t="s">
        <v>29</v>
      </c>
      <c r="BO65" s="131">
        <v>3.333333333333333</v>
      </c>
      <c r="BP65" s="131" t="s">
        <v>22</v>
      </c>
      <c r="BQ65" s="131">
        <v>1.25</v>
      </c>
      <c r="BR65" s="131" t="s">
        <v>22</v>
      </c>
      <c r="BS65" s="131">
        <v>2.5</v>
      </c>
      <c r="BT65" s="131" t="s">
        <v>22</v>
      </c>
      <c r="BU65" s="131">
        <v>2.5</v>
      </c>
      <c r="BV65" s="204" t="s">
        <v>22</v>
      </c>
      <c r="BW65" s="204">
        <v>3.75</v>
      </c>
      <c r="BX65" s="204" t="s">
        <v>29</v>
      </c>
      <c r="BY65" s="204">
        <v>2.5</v>
      </c>
      <c r="BZ65" s="204" t="s">
        <v>22</v>
      </c>
      <c r="CA65" s="92">
        <v>2.5</v>
      </c>
      <c r="CB65" s="1" t="s">
        <v>22</v>
      </c>
      <c r="CC65" s="164">
        <v>1102</v>
      </c>
      <c r="CD65" s="1" t="s">
        <v>91</v>
      </c>
      <c r="CE65" s="1" t="s">
        <v>73</v>
      </c>
      <c r="CF65" s="1">
        <v>112</v>
      </c>
    </row>
    <row r="66" spans="1:306" ht="13.5" thickBot="1">
      <c r="A66" s="45">
        <v>153</v>
      </c>
      <c r="B66" s="64" t="s">
        <v>207</v>
      </c>
      <c r="C66" s="41">
        <v>2</v>
      </c>
      <c r="D66" s="41">
        <v>8.3333333333333321</v>
      </c>
      <c r="E66" s="41" t="s">
        <v>33</v>
      </c>
      <c r="F66" s="41">
        <v>9</v>
      </c>
      <c r="G66" s="41">
        <v>37.5</v>
      </c>
      <c r="H66" s="41" t="s">
        <v>33</v>
      </c>
      <c r="I66" s="41">
        <v>5</v>
      </c>
      <c r="J66" s="41">
        <v>20.833333333333336</v>
      </c>
      <c r="K66" s="41" t="s">
        <v>33</v>
      </c>
      <c r="L66" s="41">
        <v>8</v>
      </c>
      <c r="M66" s="41">
        <v>33.333333333333329</v>
      </c>
      <c r="N66" s="41" t="s">
        <v>33</v>
      </c>
      <c r="O66" s="41">
        <v>10</v>
      </c>
      <c r="P66" s="41">
        <v>41.666666666666671</v>
      </c>
      <c r="Q66" s="41" t="s">
        <v>33</v>
      </c>
      <c r="R66" s="41">
        <v>25</v>
      </c>
      <c r="S66" s="41">
        <v>55.555555555555557</v>
      </c>
      <c r="T66" s="41" t="s">
        <v>45</v>
      </c>
      <c r="U66" s="41">
        <v>3</v>
      </c>
      <c r="V66" s="41">
        <v>10</v>
      </c>
      <c r="W66" s="41" t="s">
        <v>33</v>
      </c>
      <c r="X66" s="41">
        <v>7</v>
      </c>
      <c r="Y66" s="41">
        <v>29.166666666666668</v>
      </c>
      <c r="Z66" s="41" t="s">
        <v>33</v>
      </c>
      <c r="AA66" s="45">
        <v>236.38888888888889</v>
      </c>
      <c r="AB66" s="45">
        <v>29.548611111111111</v>
      </c>
      <c r="AC66" s="89">
        <v>967</v>
      </c>
      <c r="AD66" s="41">
        <v>0</v>
      </c>
      <c r="AE66" s="41">
        <v>0</v>
      </c>
      <c r="AF66" s="41" t="s">
        <v>47</v>
      </c>
      <c r="AG66" s="41">
        <v>0</v>
      </c>
      <c r="AH66" s="41" t="s">
        <v>22</v>
      </c>
      <c r="AI66" s="41">
        <v>2.5</v>
      </c>
      <c r="AJ66" s="41" t="s">
        <v>22</v>
      </c>
      <c r="AK66" s="41">
        <v>0</v>
      </c>
      <c r="AL66" s="41" t="s">
        <v>22</v>
      </c>
      <c r="AM66" s="41">
        <v>6.25</v>
      </c>
      <c r="AN66" s="41" t="s">
        <v>29</v>
      </c>
      <c r="AO66" s="41">
        <v>1.25</v>
      </c>
      <c r="AP66" s="41" t="s">
        <v>22</v>
      </c>
      <c r="AQ66" s="41">
        <v>5</v>
      </c>
      <c r="AR66" s="41" t="s">
        <v>29</v>
      </c>
      <c r="AS66" s="41">
        <v>0</v>
      </c>
      <c r="AT66" s="41" t="s">
        <v>22</v>
      </c>
      <c r="AU66" s="41">
        <v>2.5</v>
      </c>
      <c r="AV66" s="41" t="s">
        <v>22</v>
      </c>
      <c r="AW66" s="41">
        <v>3.75</v>
      </c>
      <c r="AX66" s="41" t="s">
        <v>29</v>
      </c>
      <c r="AY66" s="41">
        <v>2.5</v>
      </c>
      <c r="AZ66" s="41" t="s">
        <v>22</v>
      </c>
      <c r="BA66" s="41">
        <v>2.5</v>
      </c>
      <c r="BB66" s="41" t="s">
        <v>22</v>
      </c>
      <c r="BC66" s="41">
        <v>3.75</v>
      </c>
      <c r="BD66" s="41" t="s">
        <v>29</v>
      </c>
      <c r="BE66" s="41">
        <v>2.5</v>
      </c>
      <c r="BF66" s="41" t="s">
        <v>22</v>
      </c>
      <c r="BG66" s="41">
        <v>2.5</v>
      </c>
      <c r="BH66" s="41" t="s">
        <v>22</v>
      </c>
      <c r="BI66" s="41">
        <v>3.75</v>
      </c>
      <c r="BJ66" s="41" t="s">
        <v>29</v>
      </c>
      <c r="BK66" s="41">
        <v>5.333333333333333</v>
      </c>
      <c r="BL66" s="41" t="s">
        <v>29</v>
      </c>
      <c r="BM66" s="180">
        <v>5.333333333333333</v>
      </c>
      <c r="BN66" s="131" t="s">
        <v>29</v>
      </c>
      <c r="BO66" s="131">
        <v>6</v>
      </c>
      <c r="BP66" s="45" t="s">
        <v>29</v>
      </c>
      <c r="BQ66" s="131">
        <v>0</v>
      </c>
      <c r="BR66" s="131" t="s">
        <v>22</v>
      </c>
      <c r="BS66" s="131">
        <v>1.25</v>
      </c>
      <c r="BT66" s="131" t="s">
        <v>22</v>
      </c>
      <c r="BU66" s="131">
        <v>1.25</v>
      </c>
      <c r="BV66" s="204" t="s">
        <v>22</v>
      </c>
      <c r="BW66" s="204">
        <v>2.5</v>
      </c>
      <c r="BX66" s="204" t="s">
        <v>22</v>
      </c>
      <c r="BY66" s="204">
        <v>2.5</v>
      </c>
      <c r="BZ66" s="204" t="s">
        <v>22</v>
      </c>
      <c r="CA66" s="92">
        <v>2.5</v>
      </c>
      <c r="CB66" s="1" t="s">
        <v>22</v>
      </c>
      <c r="CC66" s="164">
        <v>1102</v>
      </c>
      <c r="CD66" s="1" t="s">
        <v>91</v>
      </c>
      <c r="CE66" s="1" t="s">
        <v>73</v>
      </c>
      <c r="CF66" s="1">
        <v>117</v>
      </c>
    </row>
    <row r="67" spans="1:306" ht="13.5" thickBot="1">
      <c r="A67" s="45">
        <v>151</v>
      </c>
      <c r="B67" s="64" t="s">
        <v>214</v>
      </c>
      <c r="C67" s="41">
        <v>8</v>
      </c>
      <c r="D67" s="41">
        <v>33.333333333333329</v>
      </c>
      <c r="E67" s="41" t="s">
        <v>33</v>
      </c>
      <c r="F67" s="41">
        <v>7</v>
      </c>
      <c r="G67" s="41">
        <v>29.166666666666668</v>
      </c>
      <c r="H67" s="41" t="s">
        <v>33</v>
      </c>
      <c r="I67" s="41">
        <v>4</v>
      </c>
      <c r="J67" s="41">
        <v>16.666666666666664</v>
      </c>
      <c r="K67" s="41" t="s">
        <v>33</v>
      </c>
      <c r="L67" s="41">
        <v>7</v>
      </c>
      <c r="M67" s="41">
        <v>29.166666666666668</v>
      </c>
      <c r="N67" s="41" t="s">
        <v>33</v>
      </c>
      <c r="O67" s="41">
        <v>8</v>
      </c>
      <c r="P67" s="41">
        <v>33.333333333333329</v>
      </c>
      <c r="Q67" s="41" t="s">
        <v>33</v>
      </c>
      <c r="R67" s="41">
        <v>9</v>
      </c>
      <c r="S67" s="41">
        <v>20</v>
      </c>
      <c r="T67" s="41" t="s">
        <v>33</v>
      </c>
      <c r="U67" s="41">
        <v>12</v>
      </c>
      <c r="V67" s="41">
        <v>40</v>
      </c>
      <c r="W67" s="41" t="s">
        <v>33</v>
      </c>
      <c r="X67" s="41">
        <v>7</v>
      </c>
      <c r="Y67" s="41">
        <v>29.166666666666668</v>
      </c>
      <c r="Z67" s="41" t="s">
        <v>33</v>
      </c>
      <c r="AA67" s="45">
        <v>230.83333333333331</v>
      </c>
      <c r="AB67" s="45">
        <v>28.854166666666664</v>
      </c>
      <c r="AC67" s="89">
        <v>967</v>
      </c>
      <c r="AD67" s="41">
        <v>0</v>
      </c>
      <c r="AE67" s="41">
        <v>0</v>
      </c>
      <c r="AF67" s="41" t="s">
        <v>47</v>
      </c>
      <c r="AG67" s="41">
        <v>3.75</v>
      </c>
      <c r="AH67" s="41" t="s">
        <v>29</v>
      </c>
      <c r="AI67" s="41">
        <v>3.75</v>
      </c>
      <c r="AJ67" s="41" t="s">
        <v>29</v>
      </c>
      <c r="AK67" s="41">
        <v>2.5</v>
      </c>
      <c r="AL67" s="41" t="s">
        <v>22</v>
      </c>
      <c r="AM67" s="41">
        <v>5</v>
      </c>
      <c r="AN67" s="41" t="s">
        <v>29</v>
      </c>
      <c r="AO67" s="41">
        <v>0</v>
      </c>
      <c r="AP67" s="41" t="s">
        <v>22</v>
      </c>
      <c r="AQ67" s="41">
        <v>3.75</v>
      </c>
      <c r="AR67" s="41" t="s">
        <v>29</v>
      </c>
      <c r="AS67" s="41">
        <v>2.5</v>
      </c>
      <c r="AT67" s="41" t="s">
        <v>22</v>
      </c>
      <c r="AU67" s="41">
        <v>3.75</v>
      </c>
      <c r="AV67" s="41" t="s">
        <v>29</v>
      </c>
      <c r="AW67" s="41">
        <v>2.5</v>
      </c>
      <c r="AX67" s="41" t="s">
        <v>22</v>
      </c>
      <c r="AY67" s="41">
        <v>3.75</v>
      </c>
      <c r="AZ67" s="41" t="s">
        <v>29</v>
      </c>
      <c r="BA67" s="41">
        <v>0</v>
      </c>
      <c r="BB67" s="41" t="s">
        <v>22</v>
      </c>
      <c r="BC67" s="41">
        <v>1.25</v>
      </c>
      <c r="BD67" s="41" t="s">
        <v>22</v>
      </c>
      <c r="BE67" s="41">
        <v>1.25</v>
      </c>
      <c r="BF67" s="41" t="s">
        <v>22</v>
      </c>
      <c r="BG67" s="41">
        <v>5</v>
      </c>
      <c r="BH67" s="41" t="s">
        <v>29</v>
      </c>
      <c r="BI67" s="41">
        <v>1.25</v>
      </c>
      <c r="BJ67" s="41" t="s">
        <v>22</v>
      </c>
      <c r="BK67" s="41">
        <v>1.3333333333333333</v>
      </c>
      <c r="BL67" s="41" t="s">
        <v>22</v>
      </c>
      <c r="BM67" s="180">
        <v>2</v>
      </c>
      <c r="BN67" s="131" t="s">
        <v>22</v>
      </c>
      <c r="BO67" s="131">
        <v>2.6666666666666665</v>
      </c>
      <c r="BP67" s="131" t="s">
        <v>22</v>
      </c>
      <c r="BQ67" s="131">
        <v>6.25</v>
      </c>
      <c r="BR67" s="131" t="s">
        <v>29</v>
      </c>
      <c r="BS67" s="131">
        <v>2.5</v>
      </c>
      <c r="BT67" s="131" t="s">
        <v>22</v>
      </c>
      <c r="BU67" s="131">
        <v>5</v>
      </c>
      <c r="BV67" s="204" t="s">
        <v>29</v>
      </c>
      <c r="BW67" s="204">
        <v>2.5</v>
      </c>
      <c r="BX67" s="204" t="s">
        <v>22</v>
      </c>
      <c r="BY67" s="204">
        <v>1.25</v>
      </c>
      <c r="BZ67" s="204" t="s">
        <v>22</v>
      </c>
      <c r="CA67" s="92">
        <v>2.5</v>
      </c>
      <c r="CB67" s="1" t="s">
        <v>22</v>
      </c>
      <c r="CC67" s="164">
        <v>1102</v>
      </c>
      <c r="CD67" s="1" t="s">
        <v>91</v>
      </c>
      <c r="CE67" s="1" t="s">
        <v>73</v>
      </c>
      <c r="CF67" s="1">
        <v>125</v>
      </c>
    </row>
    <row r="68" spans="1:306" ht="13.5" thickBot="1">
      <c r="A68" s="45">
        <v>155</v>
      </c>
      <c r="B68" s="64" t="s">
        <v>216</v>
      </c>
      <c r="C68" s="41">
        <v>8</v>
      </c>
      <c r="D68" s="41">
        <v>33.333333333333329</v>
      </c>
      <c r="E68" s="41" t="s">
        <v>33</v>
      </c>
      <c r="F68" s="41">
        <v>7</v>
      </c>
      <c r="G68" s="41">
        <v>29.166666666666668</v>
      </c>
      <c r="H68" s="41" t="s">
        <v>33</v>
      </c>
      <c r="I68" s="41">
        <v>4</v>
      </c>
      <c r="J68" s="41">
        <v>16.666666666666664</v>
      </c>
      <c r="K68" s="41" t="s">
        <v>33</v>
      </c>
      <c r="L68" s="41">
        <v>9</v>
      </c>
      <c r="M68" s="41">
        <v>37.5</v>
      </c>
      <c r="N68" s="41" t="s">
        <v>33</v>
      </c>
      <c r="O68" s="41">
        <v>5</v>
      </c>
      <c r="P68" s="41">
        <v>20.833333333333336</v>
      </c>
      <c r="Q68" s="41" t="s">
        <v>33</v>
      </c>
      <c r="R68" s="41">
        <v>13</v>
      </c>
      <c r="S68" s="41">
        <v>28.888888888888886</v>
      </c>
      <c r="T68" s="41" t="s">
        <v>33</v>
      </c>
      <c r="U68" s="41">
        <v>10</v>
      </c>
      <c r="V68" s="41">
        <v>33.333333333333329</v>
      </c>
      <c r="W68" s="41" t="s">
        <v>33</v>
      </c>
      <c r="X68" s="41">
        <v>7</v>
      </c>
      <c r="Y68" s="41">
        <v>29.166666666666668</v>
      </c>
      <c r="Z68" s="41" t="s">
        <v>33</v>
      </c>
      <c r="AA68" s="45">
        <v>228.88888888888889</v>
      </c>
      <c r="AB68" s="45">
        <v>28.611111111111111</v>
      </c>
      <c r="AC68" s="89">
        <v>971</v>
      </c>
      <c r="AD68" s="41">
        <v>0</v>
      </c>
      <c r="AE68" s="41">
        <v>0</v>
      </c>
      <c r="AF68" s="41" t="s">
        <v>47</v>
      </c>
      <c r="AG68" s="41">
        <v>3.75</v>
      </c>
      <c r="AH68" s="41" t="s">
        <v>29</v>
      </c>
      <c r="AI68" s="41">
        <v>2.5</v>
      </c>
      <c r="AJ68" s="41" t="s">
        <v>22</v>
      </c>
      <c r="AK68" s="41">
        <v>3.75</v>
      </c>
      <c r="AL68" s="41" t="s">
        <v>29</v>
      </c>
      <c r="AM68" s="41">
        <v>2.5</v>
      </c>
      <c r="AN68" s="41" t="s">
        <v>22</v>
      </c>
      <c r="AO68" s="41">
        <v>3.75</v>
      </c>
      <c r="AP68" s="41" t="s">
        <v>29</v>
      </c>
      <c r="AQ68" s="41">
        <v>2.5</v>
      </c>
      <c r="AR68" s="41" t="s">
        <v>22</v>
      </c>
      <c r="AS68" s="41">
        <v>0</v>
      </c>
      <c r="AT68" s="41" t="s">
        <v>22</v>
      </c>
      <c r="AU68" s="41">
        <v>0</v>
      </c>
      <c r="AV68" s="41" t="s">
        <v>22</v>
      </c>
      <c r="AW68" s="41">
        <v>3.75</v>
      </c>
      <c r="AX68" s="41" t="s">
        <v>29</v>
      </c>
      <c r="AY68" s="41">
        <v>1.25</v>
      </c>
      <c r="AZ68" s="41" t="s">
        <v>22</v>
      </c>
      <c r="BA68" s="41">
        <v>3.75</v>
      </c>
      <c r="BB68" s="41" t="s">
        <v>29</v>
      </c>
      <c r="BC68" s="41">
        <v>7.5</v>
      </c>
      <c r="BD68" s="41" t="s">
        <v>46</v>
      </c>
      <c r="BE68" s="41">
        <v>5</v>
      </c>
      <c r="BF68" s="41" t="s">
        <v>29</v>
      </c>
      <c r="BG68" s="41">
        <v>1.25</v>
      </c>
      <c r="BH68" s="41" t="s">
        <v>22</v>
      </c>
      <c r="BI68" s="41">
        <v>7.5</v>
      </c>
      <c r="BJ68" s="41" t="s">
        <v>46</v>
      </c>
      <c r="BK68" s="41">
        <v>2</v>
      </c>
      <c r="BL68" s="41" t="s">
        <v>22</v>
      </c>
      <c r="BM68" s="180">
        <v>3.333333333333333</v>
      </c>
      <c r="BN68" s="131" t="s">
        <v>22</v>
      </c>
      <c r="BO68" s="131">
        <v>3.333333333333333</v>
      </c>
      <c r="BP68" s="45" t="s">
        <v>22</v>
      </c>
      <c r="BQ68" s="131">
        <v>1.25</v>
      </c>
      <c r="BR68" s="131" t="s">
        <v>22</v>
      </c>
      <c r="BS68" s="131">
        <v>3.75</v>
      </c>
      <c r="BT68" s="131" t="s">
        <v>29</v>
      </c>
      <c r="BU68" s="131">
        <v>2.5</v>
      </c>
      <c r="BV68" s="204" t="s">
        <v>22</v>
      </c>
      <c r="BW68" s="204">
        <v>2.5</v>
      </c>
      <c r="BX68" s="204" t="s">
        <v>22</v>
      </c>
      <c r="BY68" s="204">
        <v>8.75</v>
      </c>
      <c r="BZ68" s="204" t="s">
        <v>46</v>
      </c>
      <c r="CA68" s="92">
        <v>1.25</v>
      </c>
      <c r="CB68" s="1" t="s">
        <v>22</v>
      </c>
      <c r="CC68" s="164">
        <v>1102</v>
      </c>
      <c r="CD68" s="1" t="s">
        <v>91</v>
      </c>
      <c r="CE68" s="1" t="s">
        <v>73</v>
      </c>
      <c r="CF68" s="1">
        <v>127</v>
      </c>
    </row>
    <row r="69" spans="1:306" ht="13.5" thickBot="1">
      <c r="A69" s="45">
        <v>115</v>
      </c>
      <c r="B69" s="64" t="s">
        <v>229</v>
      </c>
      <c r="C69" s="41">
        <v>4</v>
      </c>
      <c r="D69" s="41">
        <v>16.666666666666664</v>
      </c>
      <c r="E69" s="41" t="s">
        <v>33</v>
      </c>
      <c r="F69" s="41">
        <v>10</v>
      </c>
      <c r="G69" s="41">
        <v>41.666666666666671</v>
      </c>
      <c r="H69" s="41" t="s">
        <v>33</v>
      </c>
      <c r="I69" s="41">
        <v>5</v>
      </c>
      <c r="J69" s="41">
        <v>20.833333333333336</v>
      </c>
      <c r="K69" s="41" t="s">
        <v>33</v>
      </c>
      <c r="L69" s="41">
        <v>5</v>
      </c>
      <c r="M69" s="41">
        <v>20.833333333333336</v>
      </c>
      <c r="N69" s="41" t="s">
        <v>33</v>
      </c>
      <c r="O69" s="41">
        <v>9</v>
      </c>
      <c r="P69" s="41">
        <v>37.5</v>
      </c>
      <c r="Q69" s="41" t="s">
        <v>33</v>
      </c>
      <c r="R69" s="41">
        <v>14</v>
      </c>
      <c r="S69" s="41">
        <v>31.111111111111111</v>
      </c>
      <c r="T69" s="41" t="s">
        <v>33</v>
      </c>
      <c r="U69" s="41">
        <v>9</v>
      </c>
      <c r="V69" s="41">
        <v>30</v>
      </c>
      <c r="W69" s="41" t="s">
        <v>33</v>
      </c>
      <c r="X69" s="41">
        <v>5</v>
      </c>
      <c r="Y69" s="41">
        <v>20.833333333333336</v>
      </c>
      <c r="Z69" s="41" t="s">
        <v>33</v>
      </c>
      <c r="AA69" s="45">
        <v>219.44444444444446</v>
      </c>
      <c r="AB69" s="45">
        <v>27.430555555555557</v>
      </c>
      <c r="AC69" s="89">
        <v>975</v>
      </c>
      <c r="AD69" s="41">
        <v>0</v>
      </c>
      <c r="AE69" s="41">
        <v>0</v>
      </c>
      <c r="AF69" s="41" t="s">
        <v>47</v>
      </c>
      <c r="AG69" s="41">
        <v>1.25</v>
      </c>
      <c r="AH69" s="41" t="s">
        <v>22</v>
      </c>
      <c r="AI69" s="41">
        <v>1.25</v>
      </c>
      <c r="AJ69" s="41" t="s">
        <v>22</v>
      </c>
      <c r="AK69" s="41">
        <v>2.5</v>
      </c>
      <c r="AL69" s="41" t="s">
        <v>22</v>
      </c>
      <c r="AM69" s="41">
        <v>3.75</v>
      </c>
      <c r="AN69" s="41" t="s">
        <v>29</v>
      </c>
      <c r="AO69" s="41">
        <v>5</v>
      </c>
      <c r="AP69" s="41" t="s">
        <v>29</v>
      </c>
      <c r="AQ69" s="41">
        <v>3.75</v>
      </c>
      <c r="AR69" s="41" t="s">
        <v>29</v>
      </c>
      <c r="AS69" s="41">
        <v>2.5</v>
      </c>
      <c r="AT69" s="41" t="s">
        <v>22</v>
      </c>
      <c r="AU69" s="41">
        <v>2.5</v>
      </c>
      <c r="AV69" s="41" t="s">
        <v>22</v>
      </c>
      <c r="AW69" s="41">
        <v>1.25</v>
      </c>
      <c r="AX69" s="41" t="s">
        <v>22</v>
      </c>
      <c r="AY69" s="41">
        <v>1.25</v>
      </c>
      <c r="AZ69" s="41" t="s">
        <v>22</v>
      </c>
      <c r="BA69" s="41">
        <v>3.75</v>
      </c>
      <c r="BB69" s="41" t="s">
        <v>29</v>
      </c>
      <c r="BC69" s="41">
        <v>1.25</v>
      </c>
      <c r="BD69" s="41" t="s">
        <v>22</v>
      </c>
      <c r="BE69" s="41">
        <v>3.75</v>
      </c>
      <c r="BF69" s="41" t="s">
        <v>29</v>
      </c>
      <c r="BG69" s="41">
        <v>0</v>
      </c>
      <c r="BH69" s="41" t="s">
        <v>22</v>
      </c>
      <c r="BI69" s="41">
        <v>2.5</v>
      </c>
      <c r="BJ69" s="41" t="s">
        <v>22</v>
      </c>
      <c r="BK69" s="41">
        <v>3.333333333333333</v>
      </c>
      <c r="BL69" s="41" t="s">
        <v>22</v>
      </c>
      <c r="BM69" s="180">
        <v>3.333333333333333</v>
      </c>
      <c r="BN69" s="131" t="s">
        <v>22</v>
      </c>
      <c r="BO69" s="131">
        <v>2.6666666666666665</v>
      </c>
      <c r="BP69" s="131" t="s">
        <v>22</v>
      </c>
      <c r="BQ69" s="131">
        <v>2.5</v>
      </c>
      <c r="BR69" s="131" t="s">
        <v>22</v>
      </c>
      <c r="BS69" s="131">
        <v>3.75</v>
      </c>
      <c r="BT69" s="131" t="s">
        <v>29</v>
      </c>
      <c r="BU69" s="131">
        <v>2.5</v>
      </c>
      <c r="BV69" s="204" t="s">
        <v>22</v>
      </c>
      <c r="BW69" s="204">
        <v>2.5</v>
      </c>
      <c r="BX69" s="204" t="s">
        <v>22</v>
      </c>
      <c r="BY69" s="204">
        <v>2.5</v>
      </c>
      <c r="BZ69" s="204" t="s">
        <v>22</v>
      </c>
      <c r="CA69" s="92">
        <v>1.25</v>
      </c>
      <c r="CB69" s="1" t="s">
        <v>22</v>
      </c>
      <c r="CC69" s="164">
        <v>1102</v>
      </c>
      <c r="CD69" s="1" t="s">
        <v>91</v>
      </c>
      <c r="CE69" s="1" t="s">
        <v>73</v>
      </c>
      <c r="CF69" s="1">
        <v>140</v>
      </c>
    </row>
    <row r="70" spans="1:306" ht="13.5" thickBot="1">
      <c r="A70" s="45">
        <v>14</v>
      </c>
      <c r="B70" s="64" t="s">
        <v>234</v>
      </c>
      <c r="C70" s="41">
        <v>4</v>
      </c>
      <c r="D70" s="41">
        <v>16.666666666666664</v>
      </c>
      <c r="E70" s="41" t="s">
        <v>33</v>
      </c>
      <c r="F70" s="41">
        <v>6</v>
      </c>
      <c r="G70" s="41">
        <v>25</v>
      </c>
      <c r="H70" s="41" t="s">
        <v>33</v>
      </c>
      <c r="I70" s="41">
        <v>4</v>
      </c>
      <c r="J70" s="41">
        <v>16.666666666666664</v>
      </c>
      <c r="K70" s="41" t="s">
        <v>33</v>
      </c>
      <c r="L70" s="41">
        <v>5</v>
      </c>
      <c r="M70" s="41">
        <v>20.833333333333336</v>
      </c>
      <c r="N70" s="41" t="s">
        <v>33</v>
      </c>
      <c r="O70" s="41">
        <v>11</v>
      </c>
      <c r="P70" s="41">
        <v>45.833333333333329</v>
      </c>
      <c r="Q70" s="41" t="s">
        <v>33</v>
      </c>
      <c r="R70" s="41">
        <v>15</v>
      </c>
      <c r="S70" s="41">
        <v>33.333333333333329</v>
      </c>
      <c r="T70" s="41" t="s">
        <v>33</v>
      </c>
      <c r="U70" s="41">
        <v>7</v>
      </c>
      <c r="V70" s="41">
        <v>23.333333333333332</v>
      </c>
      <c r="W70" s="41" t="s">
        <v>33</v>
      </c>
      <c r="X70" s="41">
        <v>8</v>
      </c>
      <c r="Y70" s="41">
        <v>33.333333333333329</v>
      </c>
      <c r="Z70" s="41" t="s">
        <v>33</v>
      </c>
      <c r="AA70" s="45">
        <v>215</v>
      </c>
      <c r="AB70" s="45">
        <v>26.875</v>
      </c>
      <c r="AC70" s="89">
        <v>975</v>
      </c>
      <c r="AD70" s="41">
        <v>0</v>
      </c>
      <c r="AE70" s="41">
        <v>0</v>
      </c>
      <c r="AF70" s="41" t="s">
        <v>47</v>
      </c>
      <c r="AG70" s="41">
        <v>5</v>
      </c>
      <c r="AH70" s="41" t="s">
        <v>29</v>
      </c>
      <c r="AI70" s="41">
        <v>0</v>
      </c>
      <c r="AJ70" s="41" t="s">
        <v>22</v>
      </c>
      <c r="AK70" s="41">
        <v>0</v>
      </c>
      <c r="AL70" s="41" t="s">
        <v>22</v>
      </c>
      <c r="AM70" s="41">
        <v>2.5</v>
      </c>
      <c r="AN70" s="41" t="s">
        <v>22</v>
      </c>
      <c r="AO70" s="41">
        <v>2.5</v>
      </c>
      <c r="AP70" s="41" t="s">
        <v>22</v>
      </c>
      <c r="AQ70" s="41">
        <v>1.25</v>
      </c>
      <c r="AR70" s="41" t="s">
        <v>22</v>
      </c>
      <c r="AS70" s="41">
        <v>2.5</v>
      </c>
      <c r="AT70" s="41" t="s">
        <v>22</v>
      </c>
      <c r="AU70" s="41">
        <v>3.75</v>
      </c>
      <c r="AV70" s="41" t="s">
        <v>29</v>
      </c>
      <c r="AW70" s="41">
        <v>3.75</v>
      </c>
      <c r="AX70" s="41" t="s">
        <v>29</v>
      </c>
      <c r="AY70" s="41">
        <v>1.25</v>
      </c>
      <c r="AZ70" s="41" t="s">
        <v>22</v>
      </c>
      <c r="BA70" s="41">
        <v>0</v>
      </c>
      <c r="BB70" s="41" t="s">
        <v>22</v>
      </c>
      <c r="BC70" s="41">
        <v>1.25</v>
      </c>
      <c r="BD70" s="41" t="s">
        <v>22</v>
      </c>
      <c r="BE70" s="41">
        <v>0</v>
      </c>
      <c r="BF70" s="41" t="s">
        <v>22</v>
      </c>
      <c r="BG70" s="41">
        <v>2.5</v>
      </c>
      <c r="BH70" s="41" t="s">
        <v>22</v>
      </c>
      <c r="BI70" s="41">
        <v>2.5</v>
      </c>
      <c r="BJ70" s="41" t="s">
        <v>22</v>
      </c>
      <c r="BK70" s="41">
        <v>2.6666666666666665</v>
      </c>
      <c r="BL70" s="41" t="s">
        <v>22</v>
      </c>
      <c r="BM70" s="180">
        <v>5.333333333333333</v>
      </c>
      <c r="BN70" s="131" t="s">
        <v>29</v>
      </c>
      <c r="BO70" s="131">
        <v>2</v>
      </c>
      <c r="BP70" s="131" t="s">
        <v>22</v>
      </c>
      <c r="BQ70" s="131">
        <v>1.25</v>
      </c>
      <c r="BR70" s="131" t="s">
        <v>22</v>
      </c>
      <c r="BS70" s="131">
        <v>2.5</v>
      </c>
      <c r="BT70" s="131" t="s">
        <v>22</v>
      </c>
      <c r="BU70" s="131">
        <v>2.5</v>
      </c>
      <c r="BV70" s="204" t="s">
        <v>22</v>
      </c>
      <c r="BW70" s="204">
        <v>5</v>
      </c>
      <c r="BX70" s="204" t="s">
        <v>29</v>
      </c>
      <c r="BY70" s="204">
        <v>1.25</v>
      </c>
      <c r="BZ70" s="204" t="s">
        <v>22</v>
      </c>
      <c r="CA70" s="92">
        <v>3.75</v>
      </c>
      <c r="CB70" s="1" t="s">
        <v>29</v>
      </c>
      <c r="CC70" s="164">
        <v>1102</v>
      </c>
      <c r="CD70" s="1" t="s">
        <v>91</v>
      </c>
      <c r="CE70" s="1" t="s">
        <v>73</v>
      </c>
      <c r="CF70" s="1">
        <v>145</v>
      </c>
    </row>
    <row r="71" spans="1:306" ht="13.5" thickBot="1">
      <c r="A71" s="45">
        <v>82</v>
      </c>
      <c r="B71" s="64" t="s">
        <v>236</v>
      </c>
      <c r="C71" s="41">
        <v>7</v>
      </c>
      <c r="D71" s="41">
        <v>29.166666666666668</v>
      </c>
      <c r="E71" s="41" t="s">
        <v>33</v>
      </c>
      <c r="F71" s="41">
        <v>9</v>
      </c>
      <c r="G71" s="41">
        <v>37.5</v>
      </c>
      <c r="H71" s="41" t="s">
        <v>33</v>
      </c>
      <c r="I71" s="41">
        <v>5</v>
      </c>
      <c r="J71" s="41">
        <v>20.833333333333336</v>
      </c>
      <c r="K71" s="41" t="s">
        <v>33</v>
      </c>
      <c r="L71" s="41">
        <v>4</v>
      </c>
      <c r="M71" s="41">
        <v>16.666666666666664</v>
      </c>
      <c r="N71" s="41" t="s">
        <v>33</v>
      </c>
      <c r="O71" s="41">
        <v>8</v>
      </c>
      <c r="P71" s="41">
        <v>33.333333333333329</v>
      </c>
      <c r="Q71" s="41" t="s">
        <v>33</v>
      </c>
      <c r="R71" s="41">
        <v>14</v>
      </c>
      <c r="S71" s="41">
        <v>31.111111111111111</v>
      </c>
      <c r="T71" s="41" t="s">
        <v>33</v>
      </c>
      <c r="U71" s="41">
        <v>7</v>
      </c>
      <c r="V71" s="41">
        <v>23.333333333333332</v>
      </c>
      <c r="W71" s="41" t="s">
        <v>33</v>
      </c>
      <c r="X71" s="41">
        <v>5</v>
      </c>
      <c r="Y71" s="41">
        <v>20.833333333333336</v>
      </c>
      <c r="Z71" s="41" t="s">
        <v>33</v>
      </c>
      <c r="AA71" s="45">
        <v>212.7777777777778</v>
      </c>
      <c r="AB71" s="45">
        <v>26.597222222222225</v>
      </c>
      <c r="AC71" s="89">
        <v>975</v>
      </c>
      <c r="AD71" s="41">
        <v>0</v>
      </c>
      <c r="AE71" s="41">
        <v>0</v>
      </c>
      <c r="AF71" s="41" t="s">
        <v>47</v>
      </c>
      <c r="AG71" s="41">
        <v>0</v>
      </c>
      <c r="AH71" s="41" t="s">
        <v>22</v>
      </c>
      <c r="AI71" s="41">
        <v>3.75</v>
      </c>
      <c r="AJ71" s="41" t="s">
        <v>29</v>
      </c>
      <c r="AK71" s="41">
        <v>5</v>
      </c>
      <c r="AL71" s="41" t="s">
        <v>29</v>
      </c>
      <c r="AM71" s="41">
        <v>5</v>
      </c>
      <c r="AN71" s="41" t="s">
        <v>29</v>
      </c>
      <c r="AO71" s="41">
        <v>0</v>
      </c>
      <c r="AP71" s="41" t="s">
        <v>22</v>
      </c>
      <c r="AQ71" s="41">
        <v>5</v>
      </c>
      <c r="AR71" s="41" t="s">
        <v>29</v>
      </c>
      <c r="AS71" s="41">
        <v>0</v>
      </c>
      <c r="AT71" s="41" t="s">
        <v>22</v>
      </c>
      <c r="AU71" s="41">
        <v>1.25</v>
      </c>
      <c r="AV71" s="41" t="s">
        <v>22</v>
      </c>
      <c r="AW71" s="41">
        <v>3.75</v>
      </c>
      <c r="AX71" s="41" t="s">
        <v>29</v>
      </c>
      <c r="AY71" s="41">
        <v>3.75</v>
      </c>
      <c r="AZ71" s="41" t="s">
        <v>29</v>
      </c>
      <c r="BA71" s="41">
        <v>2.5</v>
      </c>
      <c r="BB71" s="41" t="s">
        <v>22</v>
      </c>
      <c r="BC71" s="41">
        <v>1.25</v>
      </c>
      <c r="BD71" s="41" t="s">
        <v>22</v>
      </c>
      <c r="BE71" s="41">
        <v>3.75</v>
      </c>
      <c r="BF71" s="41" t="s">
        <v>29</v>
      </c>
      <c r="BG71" s="41">
        <v>2.5</v>
      </c>
      <c r="BH71" s="41" t="s">
        <v>22</v>
      </c>
      <c r="BI71" s="41">
        <v>1.25</v>
      </c>
      <c r="BJ71" s="41" t="s">
        <v>22</v>
      </c>
      <c r="BK71" s="41">
        <v>2.6666666666666665</v>
      </c>
      <c r="BL71" s="41" t="s">
        <v>22</v>
      </c>
      <c r="BM71" s="180">
        <v>4</v>
      </c>
      <c r="BN71" s="131" t="s">
        <v>29</v>
      </c>
      <c r="BO71" s="131">
        <v>2.6666666666666665</v>
      </c>
      <c r="BP71" s="131" t="s">
        <v>22</v>
      </c>
      <c r="BQ71" s="131">
        <v>2.5</v>
      </c>
      <c r="BR71" s="131" t="s">
        <v>22</v>
      </c>
      <c r="BS71" s="131">
        <v>0</v>
      </c>
      <c r="BT71" s="131" t="s">
        <v>22</v>
      </c>
      <c r="BU71" s="131">
        <v>3.75</v>
      </c>
      <c r="BV71" s="204" t="s">
        <v>29</v>
      </c>
      <c r="BW71" s="204">
        <v>1.25</v>
      </c>
      <c r="BX71" s="204" t="s">
        <v>22</v>
      </c>
      <c r="BY71" s="204">
        <v>2.5</v>
      </c>
      <c r="BZ71" s="204" t="s">
        <v>22</v>
      </c>
      <c r="CA71" s="92">
        <v>3.75</v>
      </c>
      <c r="CB71" s="1" t="s">
        <v>29</v>
      </c>
      <c r="CC71" s="164">
        <v>1102</v>
      </c>
      <c r="CD71" s="1" t="s">
        <v>93</v>
      </c>
      <c r="CE71" s="1" t="s">
        <v>73</v>
      </c>
      <c r="CF71" s="1">
        <v>147</v>
      </c>
    </row>
    <row r="72" spans="1:306" ht="13.5" thickBot="1">
      <c r="A72" s="45">
        <v>80</v>
      </c>
      <c r="B72" s="64" t="s">
        <v>238</v>
      </c>
      <c r="C72" s="41">
        <v>5</v>
      </c>
      <c r="D72" s="41">
        <v>20.833333333333336</v>
      </c>
      <c r="E72" s="41" t="s">
        <v>33</v>
      </c>
      <c r="F72" s="41">
        <v>5</v>
      </c>
      <c r="G72" s="41">
        <v>20.833333333333336</v>
      </c>
      <c r="H72" s="41" t="s">
        <v>33</v>
      </c>
      <c r="I72" s="41">
        <v>6</v>
      </c>
      <c r="J72" s="41">
        <v>25</v>
      </c>
      <c r="K72" s="41" t="s">
        <v>33</v>
      </c>
      <c r="L72" s="41">
        <v>2</v>
      </c>
      <c r="M72" s="41">
        <v>8.3333333333333321</v>
      </c>
      <c r="N72" s="41" t="s">
        <v>33</v>
      </c>
      <c r="O72" s="41">
        <v>6</v>
      </c>
      <c r="P72" s="41">
        <v>25</v>
      </c>
      <c r="Q72" s="41" t="s">
        <v>33</v>
      </c>
      <c r="R72" s="41">
        <v>15</v>
      </c>
      <c r="S72" s="41">
        <v>33.333333333333329</v>
      </c>
      <c r="T72" s="41" t="s">
        <v>33</v>
      </c>
      <c r="U72" s="41">
        <v>8</v>
      </c>
      <c r="V72" s="41">
        <v>26.666666666666668</v>
      </c>
      <c r="W72" s="41" t="s">
        <v>33</v>
      </c>
      <c r="X72" s="41">
        <v>12</v>
      </c>
      <c r="Y72" s="41">
        <v>50</v>
      </c>
      <c r="Z72" s="41" t="s">
        <v>33</v>
      </c>
      <c r="AA72" s="45">
        <v>209.99999999999997</v>
      </c>
      <c r="AB72" s="45">
        <v>26.249999999999996</v>
      </c>
      <c r="AC72" s="89">
        <v>975</v>
      </c>
      <c r="AD72" s="41">
        <v>0</v>
      </c>
      <c r="AE72" s="41">
        <v>0</v>
      </c>
      <c r="AF72" s="41" t="s">
        <v>47</v>
      </c>
      <c r="AG72" s="41">
        <v>2.5</v>
      </c>
      <c r="AH72" s="41" t="s">
        <v>22</v>
      </c>
      <c r="AI72" s="41">
        <v>0</v>
      </c>
      <c r="AJ72" s="41" t="s">
        <v>22</v>
      </c>
      <c r="AK72" s="41">
        <v>3.75</v>
      </c>
      <c r="AL72" s="41" t="s">
        <v>29</v>
      </c>
      <c r="AM72" s="41">
        <v>1.25</v>
      </c>
      <c r="AN72" s="41" t="s">
        <v>22</v>
      </c>
      <c r="AO72" s="41">
        <v>2.5</v>
      </c>
      <c r="AP72" s="41" t="s">
        <v>22</v>
      </c>
      <c r="AQ72" s="41">
        <v>2.5</v>
      </c>
      <c r="AR72" s="41" t="s">
        <v>22</v>
      </c>
      <c r="AS72" s="41">
        <v>2.5</v>
      </c>
      <c r="AT72" s="41" t="s">
        <v>22</v>
      </c>
      <c r="AU72" s="41">
        <v>1.25</v>
      </c>
      <c r="AV72" s="41" t="s">
        <v>22</v>
      </c>
      <c r="AW72" s="41">
        <v>1.25</v>
      </c>
      <c r="AX72" s="41" t="s">
        <v>22</v>
      </c>
      <c r="AY72" s="41">
        <v>2.5</v>
      </c>
      <c r="AZ72" s="41" t="s">
        <v>22</v>
      </c>
      <c r="BA72" s="41">
        <v>0</v>
      </c>
      <c r="BB72" s="41" t="s">
        <v>22</v>
      </c>
      <c r="BC72" s="41">
        <v>2.5</v>
      </c>
      <c r="BD72" s="41" t="s">
        <v>22</v>
      </c>
      <c r="BE72" s="41">
        <v>0</v>
      </c>
      <c r="BF72" s="41" t="s">
        <v>22</v>
      </c>
      <c r="BG72" s="41">
        <v>0</v>
      </c>
      <c r="BH72" s="41" t="s">
        <v>22</v>
      </c>
      <c r="BI72" s="41">
        <v>1.25</v>
      </c>
      <c r="BJ72" s="41" t="s">
        <v>22</v>
      </c>
      <c r="BK72" s="41">
        <v>4</v>
      </c>
      <c r="BL72" s="41" t="s">
        <v>29</v>
      </c>
      <c r="BM72" s="180">
        <v>3.333333333333333</v>
      </c>
      <c r="BN72" s="131" t="s">
        <v>22</v>
      </c>
      <c r="BO72" s="131">
        <v>2.6666666666666665</v>
      </c>
      <c r="BP72" s="131" t="s">
        <v>22</v>
      </c>
      <c r="BQ72" s="131">
        <v>1.25</v>
      </c>
      <c r="BR72" s="131" t="s">
        <v>22</v>
      </c>
      <c r="BS72" s="131">
        <v>5</v>
      </c>
      <c r="BT72" s="131" t="s">
        <v>29</v>
      </c>
      <c r="BU72" s="131">
        <v>1.25</v>
      </c>
      <c r="BV72" s="204" t="s">
        <v>22</v>
      </c>
      <c r="BW72" s="204">
        <v>5</v>
      </c>
      <c r="BX72" s="204" t="s">
        <v>29</v>
      </c>
      <c r="BY72" s="204">
        <v>2.5</v>
      </c>
      <c r="BZ72" s="204" t="s">
        <v>22</v>
      </c>
      <c r="CA72" s="92">
        <v>3.75</v>
      </c>
      <c r="CB72" s="1" t="s">
        <v>29</v>
      </c>
      <c r="CC72" s="164">
        <v>1102</v>
      </c>
      <c r="CD72" s="1" t="s">
        <v>93</v>
      </c>
      <c r="CE72" s="1" t="s">
        <v>73</v>
      </c>
      <c r="CF72" s="1">
        <v>149</v>
      </c>
    </row>
    <row r="73" spans="1:306" ht="13.5" thickBot="1">
      <c r="A73" s="45">
        <v>119</v>
      </c>
      <c r="B73" s="64" t="s">
        <v>246</v>
      </c>
      <c r="C73" s="41">
        <v>3</v>
      </c>
      <c r="D73" s="41">
        <v>12.5</v>
      </c>
      <c r="E73" s="41" t="s">
        <v>33</v>
      </c>
      <c r="F73" s="41">
        <v>9</v>
      </c>
      <c r="G73" s="41">
        <v>37.5</v>
      </c>
      <c r="H73" s="41" t="s">
        <v>33</v>
      </c>
      <c r="I73" s="41">
        <v>5</v>
      </c>
      <c r="J73" s="41">
        <v>20.833333333333336</v>
      </c>
      <c r="K73" s="41" t="s">
        <v>33</v>
      </c>
      <c r="L73" s="41">
        <v>5</v>
      </c>
      <c r="M73" s="41">
        <v>20.833333333333336</v>
      </c>
      <c r="N73" s="41" t="s">
        <v>33</v>
      </c>
      <c r="O73" s="41">
        <v>7</v>
      </c>
      <c r="P73" s="41">
        <v>29.166666666666668</v>
      </c>
      <c r="Q73" s="41" t="s">
        <v>33</v>
      </c>
      <c r="R73" s="41">
        <v>15</v>
      </c>
      <c r="S73" s="41">
        <v>33.333333333333329</v>
      </c>
      <c r="T73" s="41" t="s">
        <v>33</v>
      </c>
      <c r="U73" s="41">
        <v>6</v>
      </c>
      <c r="V73" s="41">
        <v>20</v>
      </c>
      <c r="W73" s="41" t="s">
        <v>33</v>
      </c>
      <c r="X73" s="41">
        <v>6</v>
      </c>
      <c r="Y73" s="41">
        <v>25</v>
      </c>
      <c r="Z73" s="41" t="s">
        <v>33</v>
      </c>
      <c r="AA73" s="45">
        <v>199.16666666666669</v>
      </c>
      <c r="AB73" s="45">
        <v>24.895833333333336</v>
      </c>
      <c r="AC73" s="89">
        <v>983</v>
      </c>
      <c r="AD73" s="41">
        <v>0</v>
      </c>
      <c r="AE73" s="41">
        <v>0</v>
      </c>
      <c r="AF73" s="41" t="s">
        <v>47</v>
      </c>
      <c r="AG73" s="41">
        <v>2.5</v>
      </c>
      <c r="AH73" s="41" t="s">
        <v>22</v>
      </c>
      <c r="AI73" s="41">
        <v>1.25</v>
      </c>
      <c r="AJ73" s="41" t="s">
        <v>22</v>
      </c>
      <c r="AK73" s="41">
        <v>0</v>
      </c>
      <c r="AL73" s="41" t="s">
        <v>22</v>
      </c>
      <c r="AM73" s="41">
        <v>5</v>
      </c>
      <c r="AN73" s="41" t="s">
        <v>29</v>
      </c>
      <c r="AO73" s="41">
        <v>1.25</v>
      </c>
      <c r="AP73" s="41" t="s">
        <v>22</v>
      </c>
      <c r="AQ73" s="41">
        <v>2.5</v>
      </c>
      <c r="AR73" s="41" t="s">
        <v>22</v>
      </c>
      <c r="AS73" s="41">
        <v>5</v>
      </c>
      <c r="AT73" s="41" t="s">
        <v>29</v>
      </c>
      <c r="AU73" s="41">
        <v>2.5</v>
      </c>
      <c r="AV73" s="41" t="s">
        <v>22</v>
      </c>
      <c r="AW73" s="41">
        <v>5</v>
      </c>
      <c r="AX73" s="41" t="s">
        <v>29</v>
      </c>
      <c r="AY73" s="41">
        <v>1.25</v>
      </c>
      <c r="AZ73" s="41" t="s">
        <v>22</v>
      </c>
      <c r="BA73" s="41">
        <v>1.25</v>
      </c>
      <c r="BB73" s="41" t="s">
        <v>22</v>
      </c>
      <c r="BC73" s="41">
        <v>0</v>
      </c>
      <c r="BD73" s="41" t="s">
        <v>22</v>
      </c>
      <c r="BE73" s="41">
        <v>0</v>
      </c>
      <c r="BF73" s="41" t="s">
        <v>22</v>
      </c>
      <c r="BG73" s="41">
        <v>3.75</v>
      </c>
      <c r="BH73" s="41" t="s">
        <v>29</v>
      </c>
      <c r="BI73" s="41">
        <v>0</v>
      </c>
      <c r="BJ73" s="41" t="s">
        <v>22</v>
      </c>
      <c r="BK73" s="41">
        <v>3.333333333333333</v>
      </c>
      <c r="BL73" s="41" t="s">
        <v>22</v>
      </c>
      <c r="BM73" s="180">
        <v>2.6666666666666665</v>
      </c>
      <c r="BN73" s="131" t="s">
        <v>22</v>
      </c>
      <c r="BO73" s="131">
        <v>4</v>
      </c>
      <c r="BP73" s="131" t="s">
        <v>29</v>
      </c>
      <c r="BQ73" s="131">
        <v>2.5</v>
      </c>
      <c r="BR73" s="131" t="s">
        <v>22</v>
      </c>
      <c r="BS73" s="131">
        <v>1.25</v>
      </c>
      <c r="BT73" s="131" t="s">
        <v>22</v>
      </c>
      <c r="BU73" s="131">
        <v>2.5</v>
      </c>
      <c r="BV73" s="204" t="s">
        <v>22</v>
      </c>
      <c r="BW73" s="204">
        <v>2.5</v>
      </c>
      <c r="BX73" s="204" t="s">
        <v>22</v>
      </c>
      <c r="BY73" s="204">
        <v>1.25</v>
      </c>
      <c r="BZ73" s="204" t="s">
        <v>22</v>
      </c>
      <c r="CA73" s="92">
        <v>3.75</v>
      </c>
      <c r="CB73" s="1" t="s">
        <v>29</v>
      </c>
      <c r="CC73" s="164">
        <v>1102</v>
      </c>
      <c r="CD73" s="1" t="s">
        <v>91</v>
      </c>
      <c r="CE73" s="1" t="s">
        <v>73</v>
      </c>
      <c r="CF73" s="1">
        <v>158</v>
      </c>
    </row>
    <row r="74" spans="1:306" ht="13.5" thickBot="1">
      <c r="A74" s="45">
        <v>44</v>
      </c>
      <c r="B74" s="64" t="s">
        <v>254</v>
      </c>
      <c r="C74" s="41">
        <v>6</v>
      </c>
      <c r="D74" s="41">
        <v>25</v>
      </c>
      <c r="E74" s="41" t="s">
        <v>33</v>
      </c>
      <c r="F74" s="41">
        <v>6</v>
      </c>
      <c r="G74" s="41">
        <v>25</v>
      </c>
      <c r="H74" s="41" t="s">
        <v>33</v>
      </c>
      <c r="I74" s="41">
        <v>4</v>
      </c>
      <c r="J74" s="41">
        <v>16.666666666666664</v>
      </c>
      <c r="K74" s="41" t="s">
        <v>33</v>
      </c>
      <c r="L74" s="41">
        <v>4</v>
      </c>
      <c r="M74" s="41">
        <v>16.666666666666664</v>
      </c>
      <c r="N74" s="41" t="s">
        <v>33</v>
      </c>
      <c r="O74" s="41">
        <v>6</v>
      </c>
      <c r="P74" s="41">
        <v>25</v>
      </c>
      <c r="Q74" s="41" t="s">
        <v>33</v>
      </c>
      <c r="R74" s="41">
        <v>14</v>
      </c>
      <c r="S74" s="41">
        <v>31.111111111111111</v>
      </c>
      <c r="T74" s="41" t="s">
        <v>33</v>
      </c>
      <c r="U74" s="41">
        <v>6</v>
      </c>
      <c r="V74" s="41">
        <v>20</v>
      </c>
      <c r="W74" s="41" t="s">
        <v>33</v>
      </c>
      <c r="X74" s="41">
        <v>4</v>
      </c>
      <c r="Y74" s="41">
        <v>16.666666666666664</v>
      </c>
      <c r="Z74" s="41" t="s">
        <v>33</v>
      </c>
      <c r="AA74" s="45">
        <v>176.11111111111109</v>
      </c>
      <c r="AB74" s="45">
        <v>22.013888888888886</v>
      </c>
      <c r="AC74" s="89">
        <v>1000</v>
      </c>
      <c r="AD74" s="41">
        <v>0</v>
      </c>
      <c r="AE74" s="41">
        <v>0</v>
      </c>
      <c r="AF74" s="41" t="s">
        <v>47</v>
      </c>
      <c r="AG74" s="41">
        <v>2.5</v>
      </c>
      <c r="AH74" s="41" t="s">
        <v>22</v>
      </c>
      <c r="AI74" s="41">
        <v>3.75</v>
      </c>
      <c r="AJ74" s="41" t="s">
        <v>29</v>
      </c>
      <c r="AK74" s="41">
        <v>1.25</v>
      </c>
      <c r="AL74" s="41" t="s">
        <v>22</v>
      </c>
      <c r="AM74" s="41">
        <v>2.5</v>
      </c>
      <c r="AN74" s="41" t="s">
        <v>22</v>
      </c>
      <c r="AO74" s="41">
        <v>3.75</v>
      </c>
      <c r="AP74" s="41" t="s">
        <v>29</v>
      </c>
      <c r="AQ74" s="41">
        <v>1.25</v>
      </c>
      <c r="AR74" s="41" t="s">
        <v>22</v>
      </c>
      <c r="AS74" s="41">
        <v>1.25</v>
      </c>
      <c r="AT74" s="41" t="s">
        <v>22</v>
      </c>
      <c r="AU74" s="41">
        <v>1.25</v>
      </c>
      <c r="AV74" s="41" t="s">
        <v>22</v>
      </c>
      <c r="AW74" s="41">
        <v>1.25</v>
      </c>
      <c r="AX74" s="41" t="s">
        <v>22</v>
      </c>
      <c r="AY74" s="41">
        <v>2.5</v>
      </c>
      <c r="AZ74" s="41" t="s">
        <v>22</v>
      </c>
      <c r="BA74" s="41">
        <v>3.75</v>
      </c>
      <c r="BB74" s="41" t="s">
        <v>29</v>
      </c>
      <c r="BC74" s="41">
        <v>0</v>
      </c>
      <c r="BD74" s="41" t="s">
        <v>22</v>
      </c>
      <c r="BE74" s="41">
        <v>3.75</v>
      </c>
      <c r="BF74" s="41" t="s">
        <v>29</v>
      </c>
      <c r="BG74" s="41">
        <v>1.25</v>
      </c>
      <c r="BH74" s="41" t="s">
        <v>22</v>
      </c>
      <c r="BI74" s="41">
        <v>1.25</v>
      </c>
      <c r="BJ74" s="41" t="s">
        <v>22</v>
      </c>
      <c r="BK74" s="41">
        <v>2</v>
      </c>
      <c r="BL74" s="41" t="s">
        <v>22</v>
      </c>
      <c r="BM74" s="180">
        <v>5.333333333333333</v>
      </c>
      <c r="BN74" s="131" t="s">
        <v>29</v>
      </c>
      <c r="BO74" s="131">
        <v>2</v>
      </c>
      <c r="BP74" s="131" t="s">
        <v>22</v>
      </c>
      <c r="BQ74" s="131">
        <v>2.5</v>
      </c>
      <c r="BR74" s="131" t="s">
        <v>22</v>
      </c>
      <c r="BS74" s="131">
        <v>2.5</v>
      </c>
      <c r="BT74" s="131" t="s">
        <v>22</v>
      </c>
      <c r="BU74" s="131">
        <v>0</v>
      </c>
      <c r="BV74" s="204" t="s">
        <v>22</v>
      </c>
      <c r="BW74" s="204">
        <v>2.5</v>
      </c>
      <c r="BX74" s="204" t="s">
        <v>22</v>
      </c>
      <c r="BY74" s="204">
        <v>1.25</v>
      </c>
      <c r="BZ74" s="204" t="s">
        <v>22</v>
      </c>
      <c r="CA74" s="92">
        <v>0</v>
      </c>
      <c r="CB74" s="1" t="s">
        <v>22</v>
      </c>
      <c r="CC74" s="164">
        <v>1102</v>
      </c>
      <c r="CD74" s="1" t="s">
        <v>93</v>
      </c>
      <c r="CE74" s="1" t="s">
        <v>73</v>
      </c>
      <c r="CF74" s="1">
        <v>167</v>
      </c>
      <c r="KG74" s="2"/>
      <c r="KH74" s="2"/>
      <c r="KI74" s="2"/>
      <c r="KR74" s="2"/>
      <c r="KS74" s="2"/>
      <c r="KT74" s="2"/>
    </row>
    <row r="75" spans="1:306" ht="13.5" thickBot="1">
      <c r="A75" s="45">
        <v>20</v>
      </c>
      <c r="B75" s="64" t="s">
        <v>109</v>
      </c>
      <c r="C75" s="41">
        <v>5</v>
      </c>
      <c r="D75" s="41">
        <v>20.833333333333336</v>
      </c>
      <c r="E75" s="41" t="s">
        <v>33</v>
      </c>
      <c r="F75" s="41">
        <v>10</v>
      </c>
      <c r="G75" s="41">
        <v>41.666666666666671</v>
      </c>
      <c r="H75" s="41" t="s">
        <v>33</v>
      </c>
      <c r="I75" s="41">
        <v>8</v>
      </c>
      <c r="J75" s="41">
        <v>33.333333333333329</v>
      </c>
      <c r="K75" s="41" t="s">
        <v>33</v>
      </c>
      <c r="L75" s="41">
        <v>15</v>
      </c>
      <c r="M75" s="41">
        <v>62.5</v>
      </c>
      <c r="N75" s="41" t="s">
        <v>45</v>
      </c>
      <c r="O75" s="41">
        <v>17</v>
      </c>
      <c r="P75" s="41">
        <v>70.833333333333343</v>
      </c>
      <c r="Q75" s="41" t="s">
        <v>45</v>
      </c>
      <c r="R75" s="41">
        <v>15</v>
      </c>
      <c r="S75" s="41">
        <v>33.333333333333329</v>
      </c>
      <c r="T75" s="41" t="s">
        <v>33</v>
      </c>
      <c r="U75" s="41">
        <v>10</v>
      </c>
      <c r="V75" s="41">
        <v>33.333333333333329</v>
      </c>
      <c r="W75" s="41" t="s">
        <v>33</v>
      </c>
      <c r="X75" s="41">
        <v>13</v>
      </c>
      <c r="Y75" s="41">
        <v>54.166666666666664</v>
      </c>
      <c r="Z75" s="41" t="s">
        <v>45</v>
      </c>
      <c r="AA75" s="45">
        <v>350</v>
      </c>
      <c r="AB75" s="45">
        <v>43.75</v>
      </c>
      <c r="AC75" s="89">
        <v>465.95000000000027</v>
      </c>
      <c r="AD75" s="41">
        <v>0</v>
      </c>
      <c r="AE75" s="41">
        <v>0</v>
      </c>
      <c r="AF75" s="41" t="s">
        <v>47</v>
      </c>
      <c r="AG75" s="41">
        <v>2.5</v>
      </c>
      <c r="AH75" s="41" t="s">
        <v>22</v>
      </c>
      <c r="AI75" s="41">
        <v>2.5</v>
      </c>
      <c r="AJ75" s="41" t="s">
        <v>22</v>
      </c>
      <c r="AK75" s="41">
        <v>1.25</v>
      </c>
      <c r="AL75" s="41" t="s">
        <v>22</v>
      </c>
      <c r="AM75" s="41">
        <v>5</v>
      </c>
      <c r="AN75" s="41" t="s">
        <v>29</v>
      </c>
      <c r="AO75" s="41">
        <v>3.75</v>
      </c>
      <c r="AP75" s="41" t="s">
        <v>29</v>
      </c>
      <c r="AQ75" s="41">
        <v>6.25</v>
      </c>
      <c r="AR75" s="41" t="s">
        <v>29</v>
      </c>
      <c r="AS75" s="41">
        <v>5</v>
      </c>
      <c r="AT75" s="41" t="s">
        <v>29</v>
      </c>
      <c r="AU75" s="41">
        <v>3.75</v>
      </c>
      <c r="AV75" s="41" t="s">
        <v>29</v>
      </c>
      <c r="AW75" s="41">
        <v>2.5</v>
      </c>
      <c r="AX75" s="41" t="s">
        <v>22</v>
      </c>
      <c r="AY75" s="41">
        <v>3.75</v>
      </c>
      <c r="AZ75" s="41" t="s">
        <v>29</v>
      </c>
      <c r="BA75" s="41">
        <v>6.25</v>
      </c>
      <c r="BB75" s="41" t="s">
        <v>29</v>
      </c>
      <c r="BC75" s="41">
        <v>5</v>
      </c>
      <c r="BD75" s="41" t="s">
        <v>29</v>
      </c>
      <c r="BE75" s="41">
        <v>7.5</v>
      </c>
      <c r="BF75" s="41" t="s">
        <v>46</v>
      </c>
      <c r="BG75" s="41">
        <v>5</v>
      </c>
      <c r="BH75" s="41" t="s">
        <v>29</v>
      </c>
      <c r="BI75" s="41">
        <v>6.25</v>
      </c>
      <c r="BJ75" s="41" t="s">
        <v>29</v>
      </c>
      <c r="BK75" s="41">
        <v>2.6666666666666665</v>
      </c>
      <c r="BL75" s="41" t="s">
        <v>22</v>
      </c>
      <c r="BM75" s="180">
        <v>2.6666666666666665</v>
      </c>
      <c r="BN75" s="131" t="s">
        <v>22</v>
      </c>
      <c r="BO75" s="131">
        <v>4.666666666666667</v>
      </c>
      <c r="BP75" s="131" t="s">
        <v>29</v>
      </c>
      <c r="BQ75" s="131">
        <v>2.5</v>
      </c>
      <c r="BR75" s="131" t="s">
        <v>22</v>
      </c>
      <c r="BS75" s="131">
        <v>6.25</v>
      </c>
      <c r="BT75" s="131" t="s">
        <v>29</v>
      </c>
      <c r="BU75" s="131">
        <v>1.25</v>
      </c>
      <c r="BV75" s="204" t="s">
        <v>22</v>
      </c>
      <c r="BW75" s="204">
        <v>2.5</v>
      </c>
      <c r="BX75" s="204" t="s">
        <v>22</v>
      </c>
      <c r="BY75" s="204">
        <v>3.75</v>
      </c>
      <c r="BZ75" s="204" t="s">
        <v>29</v>
      </c>
      <c r="CA75" s="92">
        <v>8.75</v>
      </c>
      <c r="CB75" s="1" t="s">
        <v>46</v>
      </c>
      <c r="CC75" s="164">
        <v>1103</v>
      </c>
      <c r="CD75" s="1" t="s">
        <v>91</v>
      </c>
      <c r="CE75" s="1" t="s">
        <v>73</v>
      </c>
      <c r="CF75" s="1">
        <v>18</v>
      </c>
    </row>
    <row r="76" spans="1:306" ht="13.5" thickBot="1">
      <c r="A76" s="45">
        <v>123</v>
      </c>
      <c r="B76" s="64" t="s">
        <v>123</v>
      </c>
      <c r="C76" s="41">
        <v>11</v>
      </c>
      <c r="D76" s="41">
        <v>45.833333333333329</v>
      </c>
      <c r="E76" s="41" t="s">
        <v>33</v>
      </c>
      <c r="F76" s="41">
        <v>10</v>
      </c>
      <c r="G76" s="41">
        <v>41.666666666666671</v>
      </c>
      <c r="H76" s="41" t="s">
        <v>33</v>
      </c>
      <c r="I76" s="41">
        <v>10</v>
      </c>
      <c r="J76" s="41">
        <v>41.666666666666671</v>
      </c>
      <c r="K76" s="41" t="s">
        <v>33</v>
      </c>
      <c r="L76" s="41">
        <v>11</v>
      </c>
      <c r="M76" s="41">
        <v>45.833333333333329</v>
      </c>
      <c r="N76" s="41" t="s">
        <v>33</v>
      </c>
      <c r="O76" s="41">
        <v>11</v>
      </c>
      <c r="P76" s="41">
        <v>45.833333333333329</v>
      </c>
      <c r="Q76" s="41" t="s">
        <v>33</v>
      </c>
      <c r="R76" s="41">
        <v>20</v>
      </c>
      <c r="S76" s="41">
        <v>44.444444444444443</v>
      </c>
      <c r="T76" s="41" t="s">
        <v>33</v>
      </c>
      <c r="U76" s="41">
        <v>9</v>
      </c>
      <c r="V76" s="41">
        <v>30</v>
      </c>
      <c r="W76" s="41" t="s">
        <v>33</v>
      </c>
      <c r="X76" s="41">
        <v>7</v>
      </c>
      <c r="Y76" s="41">
        <v>29.166666666666668</v>
      </c>
      <c r="Z76" s="41" t="s">
        <v>33</v>
      </c>
      <c r="AA76" s="45">
        <v>324.44444444444446</v>
      </c>
      <c r="AB76" s="45">
        <v>40.555555555555557</v>
      </c>
      <c r="AC76" s="89">
        <v>750.15185185185237</v>
      </c>
      <c r="AD76" s="41">
        <v>0</v>
      </c>
      <c r="AE76" s="41">
        <v>0</v>
      </c>
      <c r="AF76" s="41" t="s">
        <v>47</v>
      </c>
      <c r="AG76" s="41">
        <v>6.25</v>
      </c>
      <c r="AH76" s="41" t="s">
        <v>29</v>
      </c>
      <c r="AI76" s="41">
        <v>5</v>
      </c>
      <c r="AJ76" s="41" t="s">
        <v>29</v>
      </c>
      <c r="AK76" s="41">
        <v>2.5</v>
      </c>
      <c r="AL76" s="41" t="s">
        <v>22</v>
      </c>
      <c r="AM76" s="41">
        <v>5</v>
      </c>
      <c r="AN76" s="41" t="s">
        <v>29</v>
      </c>
      <c r="AO76" s="41">
        <v>5</v>
      </c>
      <c r="AP76" s="41" t="s">
        <v>29</v>
      </c>
      <c r="AQ76" s="41">
        <v>2.5</v>
      </c>
      <c r="AR76" s="41" t="s">
        <v>22</v>
      </c>
      <c r="AS76" s="41">
        <v>5</v>
      </c>
      <c r="AT76" s="41" t="s">
        <v>29</v>
      </c>
      <c r="AU76" s="41">
        <v>1.25</v>
      </c>
      <c r="AV76" s="41" t="s">
        <v>22</v>
      </c>
      <c r="AW76" s="41">
        <v>6.25</v>
      </c>
      <c r="AX76" s="41" t="s">
        <v>29</v>
      </c>
      <c r="AY76" s="41">
        <v>2.5</v>
      </c>
      <c r="AZ76" s="41" t="s">
        <v>22</v>
      </c>
      <c r="BA76" s="41">
        <v>6.25</v>
      </c>
      <c r="BB76" s="41" t="s">
        <v>29</v>
      </c>
      <c r="BC76" s="41">
        <v>5</v>
      </c>
      <c r="BD76" s="41" t="s">
        <v>29</v>
      </c>
      <c r="BE76" s="41">
        <v>7.5</v>
      </c>
      <c r="BF76" s="41" t="s">
        <v>46</v>
      </c>
      <c r="BG76" s="41">
        <v>3.75</v>
      </c>
      <c r="BH76" s="41" t="s">
        <v>29</v>
      </c>
      <c r="BI76" s="41">
        <v>3.75</v>
      </c>
      <c r="BJ76" s="41" t="s">
        <v>29</v>
      </c>
      <c r="BK76" s="41">
        <v>2.6666666666666665</v>
      </c>
      <c r="BL76" s="41" t="s">
        <v>22</v>
      </c>
      <c r="BM76" s="180">
        <v>5.333333333333333</v>
      </c>
      <c r="BN76" s="131" t="s">
        <v>29</v>
      </c>
      <c r="BO76" s="131">
        <v>5.333333333333333</v>
      </c>
      <c r="BP76" s="131" t="s">
        <v>29</v>
      </c>
      <c r="BQ76" s="131">
        <v>1.25</v>
      </c>
      <c r="BR76" s="131" t="s">
        <v>22</v>
      </c>
      <c r="BS76" s="131">
        <v>3.75</v>
      </c>
      <c r="BT76" s="131" t="s">
        <v>29</v>
      </c>
      <c r="BU76" s="131">
        <v>3.75</v>
      </c>
      <c r="BV76" s="204" t="s">
        <v>29</v>
      </c>
      <c r="BW76" s="204">
        <v>2.5</v>
      </c>
      <c r="BX76" s="204" t="s">
        <v>22</v>
      </c>
      <c r="BY76" s="204">
        <v>2.5</v>
      </c>
      <c r="BZ76" s="204" t="s">
        <v>22</v>
      </c>
      <c r="CA76" s="92">
        <v>2.5</v>
      </c>
      <c r="CB76" s="1" t="s">
        <v>22</v>
      </c>
      <c r="CC76" s="164">
        <v>1103</v>
      </c>
      <c r="CD76" s="1" t="s">
        <v>91</v>
      </c>
      <c r="CE76" s="1" t="s">
        <v>73</v>
      </c>
      <c r="CF76" s="1">
        <v>32</v>
      </c>
    </row>
    <row r="77" spans="1:306" ht="13.5" thickBot="1">
      <c r="A77" s="45">
        <v>16</v>
      </c>
      <c r="B77" s="64" t="s">
        <v>127</v>
      </c>
      <c r="C77" s="41">
        <v>6</v>
      </c>
      <c r="D77" s="41">
        <v>25</v>
      </c>
      <c r="E77" s="41" t="s">
        <v>33</v>
      </c>
      <c r="F77" s="41">
        <v>6</v>
      </c>
      <c r="G77" s="41">
        <v>25</v>
      </c>
      <c r="H77" s="41" t="s">
        <v>33</v>
      </c>
      <c r="I77" s="41">
        <v>8</v>
      </c>
      <c r="J77" s="41">
        <v>33.333333333333329</v>
      </c>
      <c r="K77" s="41" t="s">
        <v>33</v>
      </c>
      <c r="L77" s="41">
        <v>14</v>
      </c>
      <c r="M77" s="41">
        <v>58.333333333333336</v>
      </c>
      <c r="N77" s="41" t="s">
        <v>45</v>
      </c>
      <c r="O77" s="41">
        <v>17</v>
      </c>
      <c r="P77" s="41">
        <v>70.833333333333343</v>
      </c>
      <c r="Q77" s="41" t="s">
        <v>45</v>
      </c>
      <c r="R77" s="41">
        <v>23</v>
      </c>
      <c r="S77" s="41">
        <v>51.111111111111107</v>
      </c>
      <c r="T77" s="41" t="s">
        <v>45</v>
      </c>
      <c r="U77" s="41">
        <v>10</v>
      </c>
      <c r="V77" s="41">
        <v>33.333333333333329</v>
      </c>
      <c r="W77" s="41" t="s">
        <v>33</v>
      </c>
      <c r="X77" s="41">
        <v>5</v>
      </c>
      <c r="Y77" s="41">
        <v>20.833333333333336</v>
      </c>
      <c r="Z77" s="41" t="s">
        <v>33</v>
      </c>
      <c r="AA77" s="45">
        <v>317.77777777777771</v>
      </c>
      <c r="AB77" s="45">
        <v>39.722222222222214</v>
      </c>
      <c r="AC77" s="89">
        <v>805</v>
      </c>
      <c r="AD77" s="41">
        <v>0</v>
      </c>
      <c r="AE77" s="41">
        <v>0</v>
      </c>
      <c r="AF77" s="41" t="s">
        <v>47</v>
      </c>
      <c r="AG77" s="41">
        <v>2.5</v>
      </c>
      <c r="AH77" s="41" t="s">
        <v>22</v>
      </c>
      <c r="AI77" s="41">
        <v>3.75</v>
      </c>
      <c r="AJ77" s="41" t="s">
        <v>29</v>
      </c>
      <c r="AK77" s="41">
        <v>1.25</v>
      </c>
      <c r="AL77" s="41" t="s">
        <v>22</v>
      </c>
      <c r="AM77" s="41">
        <v>2.5</v>
      </c>
      <c r="AN77" s="41" t="s">
        <v>22</v>
      </c>
      <c r="AO77" s="41">
        <v>2.5</v>
      </c>
      <c r="AP77" s="41" t="s">
        <v>22</v>
      </c>
      <c r="AQ77" s="41">
        <v>5</v>
      </c>
      <c r="AR77" s="41" t="s">
        <v>29</v>
      </c>
      <c r="AS77" s="41">
        <v>5</v>
      </c>
      <c r="AT77" s="41" t="s">
        <v>29</v>
      </c>
      <c r="AU77" s="41">
        <v>2.5</v>
      </c>
      <c r="AV77" s="41" t="s">
        <v>22</v>
      </c>
      <c r="AW77" s="41">
        <v>6.25</v>
      </c>
      <c r="AX77" s="41" t="s">
        <v>29</v>
      </c>
      <c r="AY77" s="41">
        <v>1.25</v>
      </c>
      <c r="AZ77" s="41" t="s">
        <v>22</v>
      </c>
      <c r="BA77" s="41">
        <v>3.75</v>
      </c>
      <c r="BB77" s="41" t="s">
        <v>29</v>
      </c>
      <c r="BC77" s="41">
        <v>6.25</v>
      </c>
      <c r="BD77" s="41" t="s">
        <v>29</v>
      </c>
      <c r="BE77" s="41">
        <v>5</v>
      </c>
      <c r="BF77" s="41" t="s">
        <v>29</v>
      </c>
      <c r="BG77" s="41">
        <v>2.5</v>
      </c>
      <c r="BH77" s="41" t="s">
        <v>22</v>
      </c>
      <c r="BI77" s="41">
        <v>8.75</v>
      </c>
      <c r="BJ77" s="41" t="s">
        <v>46</v>
      </c>
      <c r="BK77" s="41">
        <v>4.666666666666667</v>
      </c>
      <c r="BL77" s="41" t="s">
        <v>29</v>
      </c>
      <c r="BM77" s="180">
        <v>5.333333333333333</v>
      </c>
      <c r="BN77" s="84" t="s">
        <v>29</v>
      </c>
      <c r="BO77" s="84">
        <v>5.333333333333333</v>
      </c>
      <c r="BP77" s="131" t="s">
        <v>29</v>
      </c>
      <c r="BQ77" s="131">
        <v>3.75</v>
      </c>
      <c r="BR77" s="131" t="s">
        <v>29</v>
      </c>
      <c r="BS77" s="131">
        <v>3.75</v>
      </c>
      <c r="BT77" s="131" t="s">
        <v>29</v>
      </c>
      <c r="BU77" s="131">
        <v>3.75</v>
      </c>
      <c r="BV77" s="204" t="s">
        <v>29</v>
      </c>
      <c r="BW77" s="204">
        <v>2.5</v>
      </c>
      <c r="BX77" s="204" t="s">
        <v>22</v>
      </c>
      <c r="BY77" s="204">
        <v>1.25</v>
      </c>
      <c r="BZ77" s="204" t="s">
        <v>22</v>
      </c>
      <c r="CA77" s="92">
        <v>2.5</v>
      </c>
      <c r="CB77" s="1" t="s">
        <v>22</v>
      </c>
      <c r="CC77" s="164">
        <v>1103</v>
      </c>
      <c r="CD77" s="1" t="s">
        <v>91</v>
      </c>
      <c r="CE77" s="1" t="s">
        <v>73</v>
      </c>
      <c r="CF77" s="1">
        <v>36</v>
      </c>
    </row>
    <row r="78" spans="1:306" ht="13.5" thickBot="1">
      <c r="A78" s="45">
        <v>21</v>
      </c>
      <c r="B78" s="64" t="s">
        <v>128</v>
      </c>
      <c r="C78" s="41">
        <v>7</v>
      </c>
      <c r="D78" s="41">
        <v>29.166666666666668</v>
      </c>
      <c r="E78" s="41" t="s">
        <v>33</v>
      </c>
      <c r="F78" s="41">
        <v>11</v>
      </c>
      <c r="G78" s="41">
        <v>45.833333333333329</v>
      </c>
      <c r="H78" s="41" t="s">
        <v>33</v>
      </c>
      <c r="I78" s="41">
        <v>4</v>
      </c>
      <c r="J78" s="41">
        <v>16.666666666666664</v>
      </c>
      <c r="K78" s="41" t="s">
        <v>33</v>
      </c>
      <c r="L78" s="41">
        <v>11</v>
      </c>
      <c r="M78" s="41">
        <v>45.833333333333329</v>
      </c>
      <c r="N78" s="41" t="s">
        <v>33</v>
      </c>
      <c r="O78" s="41">
        <v>13</v>
      </c>
      <c r="P78" s="41">
        <v>54.166666666666664</v>
      </c>
      <c r="Q78" s="41" t="s">
        <v>45</v>
      </c>
      <c r="R78" s="41">
        <v>18</v>
      </c>
      <c r="S78" s="41">
        <v>40</v>
      </c>
      <c r="T78" s="41" t="s">
        <v>33</v>
      </c>
      <c r="U78" s="41">
        <v>13</v>
      </c>
      <c r="V78" s="41">
        <v>43.333333333333336</v>
      </c>
      <c r="W78" s="41" t="s">
        <v>33</v>
      </c>
      <c r="X78" s="41">
        <v>10</v>
      </c>
      <c r="Y78" s="41">
        <v>41.666666666666671</v>
      </c>
      <c r="Z78" s="41" t="s">
        <v>33</v>
      </c>
      <c r="AA78" s="45">
        <v>316.66666666666669</v>
      </c>
      <c r="AB78" s="45">
        <v>39.583333333333336</v>
      </c>
      <c r="AC78" s="89">
        <v>814</v>
      </c>
      <c r="AD78" s="41">
        <v>0</v>
      </c>
      <c r="AE78" s="41">
        <v>0</v>
      </c>
      <c r="AF78" s="41" t="s">
        <v>47</v>
      </c>
      <c r="AG78" s="41">
        <v>2.5</v>
      </c>
      <c r="AH78" s="41" t="s">
        <v>22</v>
      </c>
      <c r="AI78" s="41">
        <v>3.75</v>
      </c>
      <c r="AJ78" s="41" t="s">
        <v>29</v>
      </c>
      <c r="AK78" s="41">
        <v>2.5</v>
      </c>
      <c r="AL78" s="41" t="s">
        <v>22</v>
      </c>
      <c r="AM78" s="41">
        <v>5</v>
      </c>
      <c r="AN78" s="41" t="s">
        <v>29</v>
      </c>
      <c r="AO78" s="41">
        <v>3.75</v>
      </c>
      <c r="AP78" s="41" t="s">
        <v>29</v>
      </c>
      <c r="AQ78" s="41">
        <v>3.75</v>
      </c>
      <c r="AR78" s="41" t="s">
        <v>29</v>
      </c>
      <c r="AS78" s="41">
        <v>3.75</v>
      </c>
      <c r="AT78" s="41" t="s">
        <v>29</v>
      </c>
      <c r="AU78" s="41">
        <v>2.5</v>
      </c>
      <c r="AV78" s="41" t="s">
        <v>22</v>
      </c>
      <c r="AW78" s="41">
        <v>1.25</v>
      </c>
      <c r="AX78" s="41" t="s">
        <v>22</v>
      </c>
      <c r="AY78" s="41">
        <v>3.75</v>
      </c>
      <c r="AZ78" s="41" t="s">
        <v>29</v>
      </c>
      <c r="BA78" s="41">
        <v>3.75</v>
      </c>
      <c r="BB78" s="41" t="s">
        <v>29</v>
      </c>
      <c r="BC78" s="41">
        <v>5</v>
      </c>
      <c r="BD78" s="41" t="s">
        <v>29</v>
      </c>
      <c r="BE78" s="41">
        <v>5</v>
      </c>
      <c r="BF78" s="41" t="s">
        <v>29</v>
      </c>
      <c r="BG78" s="41">
        <v>2.5</v>
      </c>
      <c r="BH78" s="41" t="s">
        <v>22</v>
      </c>
      <c r="BI78" s="41">
        <v>6.25</v>
      </c>
      <c r="BJ78" s="41" t="s">
        <v>29</v>
      </c>
      <c r="BK78" s="41">
        <v>5.333333333333333</v>
      </c>
      <c r="BL78" s="41" t="s">
        <v>29</v>
      </c>
      <c r="BM78" s="180">
        <v>2.6666666666666665</v>
      </c>
      <c r="BN78" s="131" t="s">
        <v>22</v>
      </c>
      <c r="BO78" s="131">
        <v>4</v>
      </c>
      <c r="BP78" s="131" t="s">
        <v>29</v>
      </c>
      <c r="BQ78" s="131">
        <v>3.75</v>
      </c>
      <c r="BR78" s="131" t="s">
        <v>29</v>
      </c>
      <c r="BS78" s="131">
        <v>6.25</v>
      </c>
      <c r="BT78" s="131" t="s">
        <v>29</v>
      </c>
      <c r="BU78" s="131">
        <v>2.5</v>
      </c>
      <c r="BV78" s="204" t="s">
        <v>22</v>
      </c>
      <c r="BW78" s="204">
        <v>6.25</v>
      </c>
      <c r="BX78" s="204" t="s">
        <v>29</v>
      </c>
      <c r="BY78" s="204">
        <v>2.5</v>
      </c>
      <c r="BZ78" s="204" t="s">
        <v>22</v>
      </c>
      <c r="CA78" s="92">
        <v>2.5</v>
      </c>
      <c r="CB78" s="1" t="s">
        <v>22</v>
      </c>
      <c r="CC78" s="164">
        <v>1103</v>
      </c>
      <c r="CD78" s="1" t="s">
        <v>91</v>
      </c>
      <c r="CE78" s="1" t="s">
        <v>73</v>
      </c>
      <c r="CF78" s="1">
        <v>37</v>
      </c>
    </row>
    <row r="79" spans="1:306" ht="13.5" thickBot="1">
      <c r="A79" s="45">
        <v>90</v>
      </c>
      <c r="B79" s="64" t="s">
        <v>134</v>
      </c>
      <c r="C79" s="41">
        <v>8</v>
      </c>
      <c r="D79" s="41">
        <v>33.333333333333329</v>
      </c>
      <c r="E79" s="41" t="s">
        <v>33</v>
      </c>
      <c r="F79" s="41">
        <v>11</v>
      </c>
      <c r="G79" s="41">
        <v>45.833333333333329</v>
      </c>
      <c r="H79" s="41" t="s">
        <v>33</v>
      </c>
      <c r="I79" s="41">
        <v>9</v>
      </c>
      <c r="J79" s="41">
        <v>37.5</v>
      </c>
      <c r="K79" s="41" t="s">
        <v>33</v>
      </c>
      <c r="L79" s="41">
        <v>9</v>
      </c>
      <c r="M79" s="41">
        <v>37.5</v>
      </c>
      <c r="N79" s="41" t="s">
        <v>33</v>
      </c>
      <c r="O79" s="41">
        <v>16</v>
      </c>
      <c r="P79" s="41">
        <v>66.666666666666657</v>
      </c>
      <c r="Q79" s="41" t="s">
        <v>45</v>
      </c>
      <c r="R79" s="41">
        <v>18</v>
      </c>
      <c r="S79" s="41">
        <v>40</v>
      </c>
      <c r="T79" s="41" t="s">
        <v>33</v>
      </c>
      <c r="U79" s="41">
        <v>10</v>
      </c>
      <c r="V79" s="41">
        <v>33.333333333333329</v>
      </c>
      <c r="W79" s="41" t="s">
        <v>33</v>
      </c>
      <c r="X79" s="41">
        <v>4</v>
      </c>
      <c r="Y79" s="41">
        <v>16.666666666666664</v>
      </c>
      <c r="Z79" s="41" t="s">
        <v>33</v>
      </c>
      <c r="AA79" s="45">
        <v>310.83333333333331</v>
      </c>
      <c r="AB79" s="45">
        <v>38.854166666666664</v>
      </c>
      <c r="AC79" s="89">
        <v>854</v>
      </c>
      <c r="AD79" s="41">
        <v>0</v>
      </c>
      <c r="AE79" s="41">
        <v>0</v>
      </c>
      <c r="AF79" s="41" t="s">
        <v>47</v>
      </c>
      <c r="AG79" s="41">
        <v>5</v>
      </c>
      <c r="AH79" s="41" t="s">
        <v>29</v>
      </c>
      <c r="AI79" s="41">
        <v>2.5</v>
      </c>
      <c r="AJ79" s="41" t="s">
        <v>22</v>
      </c>
      <c r="AK79" s="41">
        <v>2.5</v>
      </c>
      <c r="AL79" s="41" t="s">
        <v>22</v>
      </c>
      <c r="AM79" s="41">
        <v>5</v>
      </c>
      <c r="AN79" s="41" t="s">
        <v>29</v>
      </c>
      <c r="AO79" s="41">
        <v>3.75</v>
      </c>
      <c r="AP79" s="41" t="s">
        <v>29</v>
      </c>
      <c r="AQ79" s="41">
        <v>6.25</v>
      </c>
      <c r="AR79" s="41" t="s">
        <v>29</v>
      </c>
      <c r="AS79" s="41">
        <v>2.5</v>
      </c>
      <c r="AT79" s="41" t="s">
        <v>22</v>
      </c>
      <c r="AU79" s="41">
        <v>2.5</v>
      </c>
      <c r="AV79" s="41" t="s">
        <v>22</v>
      </c>
      <c r="AW79" s="41">
        <v>3.75</v>
      </c>
      <c r="AX79" s="41" t="s">
        <v>29</v>
      </c>
      <c r="AY79" s="41">
        <v>3.75</v>
      </c>
      <c r="AZ79" s="41" t="s">
        <v>29</v>
      </c>
      <c r="BA79" s="41">
        <v>3.75</v>
      </c>
      <c r="BB79" s="41" t="s">
        <v>29</v>
      </c>
      <c r="BC79" s="41">
        <v>5</v>
      </c>
      <c r="BD79" s="41" t="s">
        <v>29</v>
      </c>
      <c r="BE79" s="41">
        <v>3.75</v>
      </c>
      <c r="BF79" s="41" t="s">
        <v>29</v>
      </c>
      <c r="BG79" s="41">
        <v>3.75</v>
      </c>
      <c r="BH79" s="41" t="s">
        <v>29</v>
      </c>
      <c r="BI79" s="41">
        <v>6.25</v>
      </c>
      <c r="BJ79" s="41" t="s">
        <v>29</v>
      </c>
      <c r="BK79" s="41">
        <v>4</v>
      </c>
      <c r="BL79" s="41" t="s">
        <v>29</v>
      </c>
      <c r="BM79" s="180">
        <v>4</v>
      </c>
      <c r="BN79" s="84" t="s">
        <v>29</v>
      </c>
      <c r="BO79" s="84">
        <v>4</v>
      </c>
      <c r="BP79" s="131" t="s">
        <v>29</v>
      </c>
      <c r="BQ79" s="131">
        <v>3.75</v>
      </c>
      <c r="BR79" s="131" t="s">
        <v>29</v>
      </c>
      <c r="BS79" s="131">
        <v>5</v>
      </c>
      <c r="BT79" s="131" t="s">
        <v>29</v>
      </c>
      <c r="BU79" s="131">
        <v>1.25</v>
      </c>
      <c r="BV79" s="204" t="s">
        <v>22</v>
      </c>
      <c r="BW79" s="204">
        <v>2.5</v>
      </c>
      <c r="BX79" s="204" t="s">
        <v>22</v>
      </c>
      <c r="BY79" s="204">
        <v>2.5</v>
      </c>
      <c r="BZ79" s="204" t="s">
        <v>22</v>
      </c>
      <c r="CA79" s="92">
        <v>2.5</v>
      </c>
      <c r="CB79" s="1" t="s">
        <v>22</v>
      </c>
      <c r="CC79" s="164">
        <v>1103</v>
      </c>
      <c r="CD79" s="1" t="s">
        <v>93</v>
      </c>
      <c r="CE79" s="1" t="s">
        <v>73</v>
      </c>
      <c r="CF79" s="1">
        <v>43</v>
      </c>
    </row>
    <row r="80" spans="1:306" ht="13.5" thickBot="1">
      <c r="A80" s="45">
        <v>88</v>
      </c>
      <c r="B80" s="64" t="s">
        <v>138</v>
      </c>
      <c r="C80" s="41">
        <v>12</v>
      </c>
      <c r="D80" s="41">
        <v>50</v>
      </c>
      <c r="E80" s="41" t="s">
        <v>33</v>
      </c>
      <c r="F80" s="41">
        <v>14</v>
      </c>
      <c r="G80" s="41">
        <v>58.333333333333336</v>
      </c>
      <c r="H80" s="41" t="s">
        <v>45</v>
      </c>
      <c r="I80" s="41">
        <v>6</v>
      </c>
      <c r="J80" s="41">
        <v>25</v>
      </c>
      <c r="K80" s="41" t="s">
        <v>33</v>
      </c>
      <c r="L80" s="41">
        <v>7</v>
      </c>
      <c r="M80" s="41">
        <v>29.166666666666668</v>
      </c>
      <c r="N80" s="41" t="s">
        <v>33</v>
      </c>
      <c r="O80" s="41">
        <v>5</v>
      </c>
      <c r="P80" s="41">
        <v>20.833333333333336</v>
      </c>
      <c r="Q80" s="41" t="s">
        <v>33</v>
      </c>
      <c r="R80" s="41">
        <v>16</v>
      </c>
      <c r="S80" s="41">
        <v>35.555555555555557</v>
      </c>
      <c r="T80" s="41" t="s">
        <v>33</v>
      </c>
      <c r="U80" s="41">
        <v>17</v>
      </c>
      <c r="V80" s="41">
        <v>56.666666666666664</v>
      </c>
      <c r="W80" s="41" t="s">
        <v>45</v>
      </c>
      <c r="X80" s="41">
        <v>7</v>
      </c>
      <c r="Y80" s="41">
        <v>29.166666666666668</v>
      </c>
      <c r="Z80" s="41" t="s">
        <v>33</v>
      </c>
      <c r="AA80" s="45">
        <v>304.72222222222229</v>
      </c>
      <c r="AB80" s="45">
        <v>38.090277777777786</v>
      </c>
      <c r="AC80" s="89">
        <v>888</v>
      </c>
      <c r="AD80" s="41">
        <v>0</v>
      </c>
      <c r="AE80" s="41">
        <v>0</v>
      </c>
      <c r="AF80" s="41" t="s">
        <v>47</v>
      </c>
      <c r="AG80" s="41">
        <v>6.25</v>
      </c>
      <c r="AH80" s="41" t="s">
        <v>29</v>
      </c>
      <c r="AI80" s="41">
        <v>3.75</v>
      </c>
      <c r="AJ80" s="41" t="s">
        <v>29</v>
      </c>
      <c r="AK80" s="41">
        <v>5</v>
      </c>
      <c r="AL80" s="41" t="s">
        <v>29</v>
      </c>
      <c r="AM80" s="41">
        <v>5</v>
      </c>
      <c r="AN80" s="41" t="s">
        <v>29</v>
      </c>
      <c r="AO80" s="41">
        <v>3.75</v>
      </c>
      <c r="AP80" s="41" t="s">
        <v>29</v>
      </c>
      <c r="AQ80" s="41">
        <v>7.5</v>
      </c>
      <c r="AR80" s="41" t="s">
        <v>46</v>
      </c>
      <c r="AS80" s="41">
        <v>3.75</v>
      </c>
      <c r="AT80" s="41" t="s">
        <v>29</v>
      </c>
      <c r="AU80" s="41">
        <v>1.25</v>
      </c>
      <c r="AV80" s="41" t="s">
        <v>22</v>
      </c>
      <c r="AW80" s="41">
        <v>2.5</v>
      </c>
      <c r="AX80" s="41" t="s">
        <v>22</v>
      </c>
      <c r="AY80" s="41">
        <v>2.5</v>
      </c>
      <c r="AZ80" s="41" t="s">
        <v>22</v>
      </c>
      <c r="BA80" s="41">
        <v>2.5</v>
      </c>
      <c r="BB80" s="41" t="s">
        <v>22</v>
      </c>
      <c r="BC80" s="41">
        <v>5</v>
      </c>
      <c r="BD80" s="41" t="s">
        <v>29</v>
      </c>
      <c r="BE80" s="41">
        <v>3.75</v>
      </c>
      <c r="BF80" s="41" t="s">
        <v>29</v>
      </c>
      <c r="BG80" s="41">
        <v>2.5</v>
      </c>
      <c r="BH80" s="41" t="s">
        <v>22</v>
      </c>
      <c r="BI80" s="41">
        <v>3.75</v>
      </c>
      <c r="BJ80" s="41" t="s">
        <v>29</v>
      </c>
      <c r="BK80" s="41">
        <v>3.333333333333333</v>
      </c>
      <c r="BL80" s="41" t="s">
        <v>22</v>
      </c>
      <c r="BM80" s="180">
        <v>3.333333333333333</v>
      </c>
      <c r="BN80" s="131" t="s">
        <v>22</v>
      </c>
      <c r="BO80" s="131">
        <v>4</v>
      </c>
      <c r="BP80" s="131" t="s">
        <v>29</v>
      </c>
      <c r="BQ80" s="131">
        <v>5</v>
      </c>
      <c r="BR80" s="131" t="s">
        <v>29</v>
      </c>
      <c r="BS80" s="131">
        <v>7.5</v>
      </c>
      <c r="BT80" s="131" t="s">
        <v>46</v>
      </c>
      <c r="BU80" s="131">
        <v>5</v>
      </c>
      <c r="BV80" s="204" t="s">
        <v>29</v>
      </c>
      <c r="BW80" s="204">
        <v>3.75</v>
      </c>
      <c r="BX80" s="204" t="s">
        <v>29</v>
      </c>
      <c r="BY80" s="204">
        <v>3.75</v>
      </c>
      <c r="BZ80" s="204" t="s">
        <v>29</v>
      </c>
      <c r="CA80" s="92">
        <v>2.5</v>
      </c>
      <c r="CB80" s="1" t="s">
        <v>22</v>
      </c>
      <c r="CC80" s="164">
        <v>1103</v>
      </c>
      <c r="CD80" s="1" t="s">
        <v>93</v>
      </c>
      <c r="CE80" s="1" t="s">
        <v>73</v>
      </c>
      <c r="CF80" s="1">
        <v>47</v>
      </c>
    </row>
    <row r="81" spans="1:84" ht="13.5" thickBot="1">
      <c r="A81" s="45">
        <v>51</v>
      </c>
      <c r="B81" s="64" t="s">
        <v>148</v>
      </c>
      <c r="C81" s="41">
        <v>8</v>
      </c>
      <c r="D81" s="41">
        <v>33.333333333333329</v>
      </c>
      <c r="E81" s="41" t="s">
        <v>33</v>
      </c>
      <c r="F81" s="41">
        <v>12</v>
      </c>
      <c r="G81" s="41">
        <v>50</v>
      </c>
      <c r="H81" s="41" t="s">
        <v>33</v>
      </c>
      <c r="I81" s="41">
        <v>9</v>
      </c>
      <c r="J81" s="41">
        <v>37.5</v>
      </c>
      <c r="K81" s="41" t="s">
        <v>33</v>
      </c>
      <c r="L81" s="41">
        <v>11</v>
      </c>
      <c r="M81" s="41">
        <v>45.833333333333329</v>
      </c>
      <c r="N81" s="41" t="s">
        <v>33</v>
      </c>
      <c r="O81" s="41">
        <v>7</v>
      </c>
      <c r="P81" s="41">
        <v>29.166666666666668</v>
      </c>
      <c r="Q81" s="41" t="s">
        <v>33</v>
      </c>
      <c r="R81" s="41">
        <v>9</v>
      </c>
      <c r="S81" s="41">
        <v>20</v>
      </c>
      <c r="T81" s="41" t="s">
        <v>33</v>
      </c>
      <c r="U81" s="41">
        <v>10</v>
      </c>
      <c r="V81" s="41">
        <v>33.333333333333329</v>
      </c>
      <c r="W81" s="41" t="s">
        <v>33</v>
      </c>
      <c r="X81" s="41">
        <v>11</v>
      </c>
      <c r="Y81" s="41">
        <v>45.833333333333329</v>
      </c>
      <c r="Z81" s="41" t="s">
        <v>33</v>
      </c>
      <c r="AA81" s="45">
        <v>294.99999999999994</v>
      </c>
      <c r="AB81" s="45">
        <v>36.874999999999993</v>
      </c>
      <c r="AC81" s="89">
        <v>926</v>
      </c>
      <c r="AD81" s="41">
        <v>0</v>
      </c>
      <c r="AE81" s="41">
        <v>0</v>
      </c>
      <c r="AF81" s="41" t="s">
        <v>47</v>
      </c>
      <c r="AG81" s="41">
        <v>3.75</v>
      </c>
      <c r="AH81" s="41" t="s">
        <v>29</v>
      </c>
      <c r="AI81" s="41">
        <v>3.75</v>
      </c>
      <c r="AJ81" s="41" t="s">
        <v>29</v>
      </c>
      <c r="AK81" s="41">
        <v>2.5</v>
      </c>
      <c r="AL81" s="41" t="s">
        <v>22</v>
      </c>
      <c r="AM81" s="41">
        <v>5</v>
      </c>
      <c r="AN81" s="41" t="s">
        <v>29</v>
      </c>
      <c r="AO81" s="41">
        <v>5</v>
      </c>
      <c r="AP81" s="41" t="s">
        <v>29</v>
      </c>
      <c r="AQ81" s="41">
        <v>6.25</v>
      </c>
      <c r="AR81" s="41" t="s">
        <v>29</v>
      </c>
      <c r="AS81" s="41">
        <v>2.5</v>
      </c>
      <c r="AT81" s="41" t="s">
        <v>22</v>
      </c>
      <c r="AU81" s="41">
        <v>1.25</v>
      </c>
      <c r="AV81" s="41" t="s">
        <v>22</v>
      </c>
      <c r="AW81" s="41">
        <v>6.25</v>
      </c>
      <c r="AX81" s="41" t="s">
        <v>29</v>
      </c>
      <c r="AY81" s="41">
        <v>1.25</v>
      </c>
      <c r="AZ81" s="41" t="s">
        <v>22</v>
      </c>
      <c r="BA81" s="41">
        <v>6.25</v>
      </c>
      <c r="BB81" s="41" t="s">
        <v>29</v>
      </c>
      <c r="BC81" s="41">
        <v>6.25</v>
      </c>
      <c r="BD81" s="41" t="s">
        <v>29</v>
      </c>
      <c r="BE81" s="41">
        <v>5</v>
      </c>
      <c r="BF81" s="41" t="s">
        <v>29</v>
      </c>
      <c r="BG81" s="41">
        <v>0</v>
      </c>
      <c r="BH81" s="41" t="s">
        <v>22</v>
      </c>
      <c r="BI81" s="41">
        <v>3.75</v>
      </c>
      <c r="BJ81" s="41" t="s">
        <v>29</v>
      </c>
      <c r="BK81" s="41">
        <v>2</v>
      </c>
      <c r="BL81" s="41" t="s">
        <v>22</v>
      </c>
      <c r="BM81" s="180">
        <v>3.333333333333333</v>
      </c>
      <c r="BN81" s="131" t="s">
        <v>22</v>
      </c>
      <c r="BO81" s="131">
        <v>0.66666666666666663</v>
      </c>
      <c r="BP81" s="45" t="s">
        <v>22</v>
      </c>
      <c r="BQ81" s="131">
        <v>6.25</v>
      </c>
      <c r="BR81" s="131" t="s">
        <v>29</v>
      </c>
      <c r="BS81" s="131">
        <v>3.75</v>
      </c>
      <c r="BT81" s="131" t="s">
        <v>29</v>
      </c>
      <c r="BU81" s="131">
        <v>1.25</v>
      </c>
      <c r="BV81" s="204" t="s">
        <v>22</v>
      </c>
      <c r="BW81" s="204">
        <v>3.75</v>
      </c>
      <c r="BX81" s="204" t="s">
        <v>29</v>
      </c>
      <c r="BY81" s="204">
        <v>2.5</v>
      </c>
      <c r="BZ81" s="204" t="s">
        <v>22</v>
      </c>
      <c r="CA81" s="92">
        <v>5</v>
      </c>
      <c r="CB81" s="1" t="s">
        <v>29</v>
      </c>
      <c r="CC81" s="164">
        <v>1103</v>
      </c>
      <c r="CD81" s="1" t="s">
        <v>93</v>
      </c>
      <c r="CE81" s="1" t="s">
        <v>73</v>
      </c>
      <c r="CF81" s="1">
        <v>57</v>
      </c>
    </row>
    <row r="82" spans="1:84" ht="13.5" thickBot="1">
      <c r="A82" s="45">
        <v>157</v>
      </c>
      <c r="B82" s="64" t="s">
        <v>150</v>
      </c>
      <c r="C82" s="41">
        <v>7</v>
      </c>
      <c r="D82" s="41">
        <v>29.166666666666668</v>
      </c>
      <c r="E82" s="41" t="s">
        <v>33</v>
      </c>
      <c r="F82" s="41">
        <v>10</v>
      </c>
      <c r="G82" s="41">
        <v>41.666666666666671</v>
      </c>
      <c r="H82" s="41" t="s">
        <v>33</v>
      </c>
      <c r="I82" s="41">
        <v>10</v>
      </c>
      <c r="J82" s="41">
        <v>41.666666666666671</v>
      </c>
      <c r="K82" s="41" t="s">
        <v>33</v>
      </c>
      <c r="L82" s="41">
        <v>6</v>
      </c>
      <c r="M82" s="41">
        <v>25</v>
      </c>
      <c r="N82" s="41" t="s">
        <v>33</v>
      </c>
      <c r="O82" s="41">
        <v>7</v>
      </c>
      <c r="P82" s="41">
        <v>29.166666666666668</v>
      </c>
      <c r="Q82" s="41" t="s">
        <v>33</v>
      </c>
      <c r="R82" s="41">
        <v>19</v>
      </c>
      <c r="S82" s="41">
        <v>42.222222222222221</v>
      </c>
      <c r="T82" s="41" t="s">
        <v>33</v>
      </c>
      <c r="U82" s="41">
        <v>13</v>
      </c>
      <c r="V82" s="41">
        <v>43.333333333333336</v>
      </c>
      <c r="W82" s="41" t="s">
        <v>33</v>
      </c>
      <c r="X82" s="41">
        <v>10</v>
      </c>
      <c r="Y82" s="41">
        <v>41.666666666666671</v>
      </c>
      <c r="Z82" s="41" t="s">
        <v>33</v>
      </c>
      <c r="AA82" s="45">
        <v>293.88888888888891</v>
      </c>
      <c r="AB82" s="45">
        <v>36.736111111111114</v>
      </c>
      <c r="AC82" s="89">
        <v>929</v>
      </c>
      <c r="AD82" s="41">
        <v>0</v>
      </c>
      <c r="AE82" s="41">
        <v>0</v>
      </c>
      <c r="AF82" s="41" t="s">
        <v>47</v>
      </c>
      <c r="AG82" s="41">
        <v>6.25</v>
      </c>
      <c r="AH82" s="41" t="s">
        <v>29</v>
      </c>
      <c r="AI82" s="41">
        <v>1.25</v>
      </c>
      <c r="AJ82" s="41" t="s">
        <v>22</v>
      </c>
      <c r="AK82" s="41">
        <v>1.25</v>
      </c>
      <c r="AL82" s="41" t="s">
        <v>22</v>
      </c>
      <c r="AM82" s="41">
        <v>3.75</v>
      </c>
      <c r="AN82" s="41" t="s">
        <v>29</v>
      </c>
      <c r="AO82" s="41">
        <v>5</v>
      </c>
      <c r="AP82" s="41" t="s">
        <v>29</v>
      </c>
      <c r="AQ82" s="41">
        <v>2.5</v>
      </c>
      <c r="AR82" s="41" t="s">
        <v>22</v>
      </c>
      <c r="AS82" s="41">
        <v>2.5</v>
      </c>
      <c r="AT82" s="41" t="s">
        <v>22</v>
      </c>
      <c r="AU82" s="41">
        <v>2.5</v>
      </c>
      <c r="AV82" s="41" t="s">
        <v>22</v>
      </c>
      <c r="AW82" s="41">
        <v>6.25</v>
      </c>
      <c r="AX82" s="41" t="s">
        <v>29</v>
      </c>
      <c r="AY82" s="41">
        <v>3.75</v>
      </c>
      <c r="AZ82" s="41" t="s">
        <v>29</v>
      </c>
      <c r="BA82" s="41">
        <v>3.75</v>
      </c>
      <c r="BB82" s="41" t="s">
        <v>29</v>
      </c>
      <c r="BC82" s="41">
        <v>2.5</v>
      </c>
      <c r="BD82" s="41" t="s">
        <v>22</v>
      </c>
      <c r="BE82" s="41">
        <v>5</v>
      </c>
      <c r="BF82" s="41" t="s">
        <v>29</v>
      </c>
      <c r="BG82" s="41">
        <v>3.75</v>
      </c>
      <c r="BH82" s="41" t="s">
        <v>29</v>
      </c>
      <c r="BI82" s="41">
        <v>2.5</v>
      </c>
      <c r="BJ82" s="41" t="s">
        <v>22</v>
      </c>
      <c r="BK82" s="41">
        <v>3.333333333333333</v>
      </c>
      <c r="BL82" s="41" t="s">
        <v>22</v>
      </c>
      <c r="BM82" s="180">
        <v>5.333333333333333</v>
      </c>
      <c r="BN82" s="131" t="s">
        <v>29</v>
      </c>
      <c r="BO82" s="131">
        <v>4</v>
      </c>
      <c r="BP82" s="131" t="s">
        <v>29</v>
      </c>
      <c r="BQ82" s="131">
        <v>5</v>
      </c>
      <c r="BR82" s="131" t="s">
        <v>29</v>
      </c>
      <c r="BS82" s="131">
        <v>3.75</v>
      </c>
      <c r="BT82" s="131" t="s">
        <v>29</v>
      </c>
      <c r="BU82" s="131">
        <v>3.75</v>
      </c>
      <c r="BV82" s="204" t="s">
        <v>29</v>
      </c>
      <c r="BW82" s="204">
        <v>6.25</v>
      </c>
      <c r="BX82" s="204" t="s">
        <v>29</v>
      </c>
      <c r="BY82" s="204">
        <v>5</v>
      </c>
      <c r="BZ82" s="204" t="s">
        <v>29</v>
      </c>
      <c r="CA82" s="92">
        <v>3.75</v>
      </c>
      <c r="CB82" s="1" t="s">
        <v>29</v>
      </c>
      <c r="CC82" s="164">
        <v>1103</v>
      </c>
      <c r="CD82" s="1" t="s">
        <v>91</v>
      </c>
      <c r="CE82" s="1" t="s">
        <v>73</v>
      </c>
      <c r="CF82" s="1">
        <v>59</v>
      </c>
    </row>
    <row r="83" spans="1:84" ht="13.5" thickBot="1">
      <c r="A83" s="45">
        <v>19</v>
      </c>
      <c r="B83" s="64" t="s">
        <v>153</v>
      </c>
      <c r="C83" s="41">
        <v>2</v>
      </c>
      <c r="D83" s="41">
        <v>8.3333333333333321</v>
      </c>
      <c r="E83" s="41" t="s">
        <v>33</v>
      </c>
      <c r="F83" s="41">
        <v>12</v>
      </c>
      <c r="G83" s="41">
        <v>50</v>
      </c>
      <c r="H83" s="41" t="s">
        <v>33</v>
      </c>
      <c r="I83" s="41">
        <v>8</v>
      </c>
      <c r="J83" s="41">
        <v>33.333333333333329</v>
      </c>
      <c r="K83" s="41" t="s">
        <v>33</v>
      </c>
      <c r="L83" s="41">
        <v>7</v>
      </c>
      <c r="M83" s="41">
        <v>29.166666666666668</v>
      </c>
      <c r="N83" s="41" t="s">
        <v>33</v>
      </c>
      <c r="O83" s="41">
        <v>11</v>
      </c>
      <c r="P83" s="41">
        <v>45.833333333333329</v>
      </c>
      <c r="Q83" s="41" t="s">
        <v>33</v>
      </c>
      <c r="R83" s="41">
        <v>18</v>
      </c>
      <c r="S83" s="41">
        <v>40</v>
      </c>
      <c r="T83" s="41" t="s">
        <v>33</v>
      </c>
      <c r="U83" s="41">
        <v>11</v>
      </c>
      <c r="V83" s="41">
        <v>36.666666666666664</v>
      </c>
      <c r="W83" s="41" t="s">
        <v>33</v>
      </c>
      <c r="X83" s="41">
        <v>11</v>
      </c>
      <c r="Y83" s="41">
        <v>45.833333333333329</v>
      </c>
      <c r="Z83" s="41" t="s">
        <v>33</v>
      </c>
      <c r="AA83" s="45">
        <v>289.16666666666663</v>
      </c>
      <c r="AB83" s="45">
        <v>36.145833333333329</v>
      </c>
      <c r="AC83" s="89">
        <v>940</v>
      </c>
      <c r="AD83" s="41">
        <v>0</v>
      </c>
      <c r="AE83" s="41">
        <v>0</v>
      </c>
      <c r="AF83" s="41" t="s">
        <v>47</v>
      </c>
      <c r="AG83" s="41">
        <v>1.25</v>
      </c>
      <c r="AH83" s="41" t="s">
        <v>22</v>
      </c>
      <c r="AI83" s="41">
        <v>0</v>
      </c>
      <c r="AJ83" s="41" t="s">
        <v>22</v>
      </c>
      <c r="AK83" s="41">
        <v>1.25</v>
      </c>
      <c r="AL83" s="41" t="s">
        <v>22</v>
      </c>
      <c r="AM83" s="41">
        <v>5</v>
      </c>
      <c r="AN83" s="41" t="s">
        <v>29</v>
      </c>
      <c r="AO83" s="41">
        <v>6.25</v>
      </c>
      <c r="AP83" s="41" t="s">
        <v>29</v>
      </c>
      <c r="AQ83" s="41">
        <v>5</v>
      </c>
      <c r="AR83" s="41" t="s">
        <v>29</v>
      </c>
      <c r="AS83" s="41">
        <v>1.25</v>
      </c>
      <c r="AT83" s="41" t="s">
        <v>22</v>
      </c>
      <c r="AU83" s="41">
        <v>1.25</v>
      </c>
      <c r="AV83" s="41" t="s">
        <v>22</v>
      </c>
      <c r="AW83" s="41">
        <v>5</v>
      </c>
      <c r="AX83" s="41" t="s">
        <v>29</v>
      </c>
      <c r="AY83" s="41">
        <v>2.5</v>
      </c>
      <c r="AZ83" s="41" t="s">
        <v>22</v>
      </c>
      <c r="BA83" s="41">
        <v>1.25</v>
      </c>
      <c r="BB83" s="41" t="s">
        <v>22</v>
      </c>
      <c r="BC83" s="41">
        <v>6.25</v>
      </c>
      <c r="BD83" s="41" t="s">
        <v>29</v>
      </c>
      <c r="BE83" s="41">
        <v>2.5</v>
      </c>
      <c r="BF83" s="41" t="s">
        <v>22</v>
      </c>
      <c r="BG83" s="41">
        <v>0</v>
      </c>
      <c r="BH83" s="41" t="s">
        <v>22</v>
      </c>
      <c r="BI83" s="41">
        <v>5</v>
      </c>
      <c r="BJ83" s="41" t="s">
        <v>29</v>
      </c>
      <c r="BK83" s="41">
        <v>4.666666666666667</v>
      </c>
      <c r="BL83" s="41" t="s">
        <v>29</v>
      </c>
      <c r="BM83" s="180">
        <v>3.333333333333333</v>
      </c>
      <c r="BN83" s="131" t="s">
        <v>22</v>
      </c>
      <c r="BO83" s="131">
        <v>4</v>
      </c>
      <c r="BP83" s="131" t="s">
        <v>29</v>
      </c>
      <c r="BQ83" s="131">
        <v>3.75</v>
      </c>
      <c r="BR83" s="131" t="s">
        <v>29</v>
      </c>
      <c r="BS83" s="131">
        <v>3.75</v>
      </c>
      <c r="BT83" s="131" t="s">
        <v>29</v>
      </c>
      <c r="BU83" s="131">
        <v>3.75</v>
      </c>
      <c r="BV83" s="204" t="s">
        <v>29</v>
      </c>
      <c r="BW83" s="204">
        <v>3.75</v>
      </c>
      <c r="BX83" s="204" t="s">
        <v>29</v>
      </c>
      <c r="BY83" s="204">
        <v>3.75</v>
      </c>
      <c r="BZ83" s="204" t="s">
        <v>29</v>
      </c>
      <c r="CA83" s="92">
        <v>2.5</v>
      </c>
      <c r="CB83" s="1" t="s">
        <v>22</v>
      </c>
      <c r="CC83" s="164">
        <v>1103</v>
      </c>
      <c r="CD83" s="1" t="s">
        <v>91</v>
      </c>
      <c r="CE83" s="1" t="s">
        <v>73</v>
      </c>
      <c r="CF83" s="1">
        <v>62</v>
      </c>
    </row>
    <row r="84" spans="1:84" ht="13.5" thickBot="1">
      <c r="A84" s="45">
        <v>53</v>
      </c>
      <c r="B84" s="64" t="s">
        <v>156</v>
      </c>
      <c r="C84" s="41">
        <v>7</v>
      </c>
      <c r="D84" s="41">
        <v>29.166666666666668</v>
      </c>
      <c r="E84" s="41" t="s">
        <v>33</v>
      </c>
      <c r="F84" s="41">
        <v>8</v>
      </c>
      <c r="G84" s="41">
        <v>33.333333333333329</v>
      </c>
      <c r="H84" s="41" t="s">
        <v>33</v>
      </c>
      <c r="I84" s="41">
        <v>5</v>
      </c>
      <c r="J84" s="41">
        <v>20.833333333333336</v>
      </c>
      <c r="K84" s="41" t="s">
        <v>33</v>
      </c>
      <c r="L84" s="41">
        <v>8</v>
      </c>
      <c r="M84" s="41">
        <v>33.333333333333329</v>
      </c>
      <c r="N84" s="41" t="s">
        <v>33</v>
      </c>
      <c r="O84" s="41">
        <v>16</v>
      </c>
      <c r="P84" s="41">
        <v>66.666666666666657</v>
      </c>
      <c r="Q84" s="41" t="s">
        <v>45</v>
      </c>
      <c r="R84" s="41">
        <v>21</v>
      </c>
      <c r="S84" s="41">
        <v>46.666666666666664</v>
      </c>
      <c r="T84" s="41" t="s">
        <v>33</v>
      </c>
      <c r="U84" s="41">
        <v>11</v>
      </c>
      <c r="V84" s="41">
        <v>36.666666666666664</v>
      </c>
      <c r="W84" s="41" t="s">
        <v>33</v>
      </c>
      <c r="X84" s="41">
        <v>5</v>
      </c>
      <c r="Y84" s="41">
        <v>20.833333333333336</v>
      </c>
      <c r="Z84" s="41" t="s">
        <v>33</v>
      </c>
      <c r="AA84" s="45">
        <v>287.49999999999994</v>
      </c>
      <c r="AB84" s="45">
        <v>35.937499999999993</v>
      </c>
      <c r="AC84" s="89">
        <v>943</v>
      </c>
      <c r="AD84" s="41">
        <v>0</v>
      </c>
      <c r="AE84" s="41">
        <v>0</v>
      </c>
      <c r="AF84" s="41" t="s">
        <v>47</v>
      </c>
      <c r="AG84" s="41">
        <v>5</v>
      </c>
      <c r="AH84" s="41" t="s">
        <v>29</v>
      </c>
      <c r="AI84" s="41">
        <v>2.5</v>
      </c>
      <c r="AJ84" s="41" t="s">
        <v>22</v>
      </c>
      <c r="AK84" s="41">
        <v>1.25</v>
      </c>
      <c r="AL84" s="41" t="s">
        <v>22</v>
      </c>
      <c r="AM84" s="41">
        <v>2.5</v>
      </c>
      <c r="AN84" s="41" t="s">
        <v>22</v>
      </c>
      <c r="AO84" s="41">
        <v>2.5</v>
      </c>
      <c r="AP84" s="41" t="s">
        <v>22</v>
      </c>
      <c r="AQ84" s="41">
        <v>7.5</v>
      </c>
      <c r="AR84" s="41" t="s">
        <v>46</v>
      </c>
      <c r="AS84" s="41">
        <v>2.5</v>
      </c>
      <c r="AT84" s="41" t="s">
        <v>22</v>
      </c>
      <c r="AU84" s="41">
        <v>1.25</v>
      </c>
      <c r="AV84" s="41" t="s">
        <v>22</v>
      </c>
      <c r="AW84" s="41">
        <v>2.5</v>
      </c>
      <c r="AX84" s="41" t="s">
        <v>22</v>
      </c>
      <c r="AY84" s="41">
        <v>2.5</v>
      </c>
      <c r="AZ84" s="41" t="s">
        <v>22</v>
      </c>
      <c r="BA84" s="41">
        <v>1.25</v>
      </c>
      <c r="BB84" s="41" t="s">
        <v>22</v>
      </c>
      <c r="BC84" s="41">
        <v>3.75</v>
      </c>
      <c r="BD84" s="41" t="s">
        <v>29</v>
      </c>
      <c r="BE84" s="41">
        <v>2.5</v>
      </c>
      <c r="BF84" s="41" t="s">
        <v>22</v>
      </c>
      <c r="BG84" s="41">
        <v>3.75</v>
      </c>
      <c r="BH84" s="41" t="s">
        <v>29</v>
      </c>
      <c r="BI84" s="41">
        <v>5</v>
      </c>
      <c r="BJ84" s="41" t="s">
        <v>29</v>
      </c>
      <c r="BK84" s="41">
        <v>5.333333333333333</v>
      </c>
      <c r="BL84" s="41" t="s">
        <v>29</v>
      </c>
      <c r="BM84" s="180">
        <v>4</v>
      </c>
      <c r="BN84" s="131" t="s">
        <v>29</v>
      </c>
      <c r="BO84" s="131">
        <v>4.666666666666667</v>
      </c>
      <c r="BP84" s="131" t="s">
        <v>29</v>
      </c>
      <c r="BQ84" s="131">
        <v>3.75</v>
      </c>
      <c r="BR84" s="131" t="s">
        <v>29</v>
      </c>
      <c r="BS84" s="131">
        <v>3.75</v>
      </c>
      <c r="BT84" s="131" t="s">
        <v>29</v>
      </c>
      <c r="BU84" s="131">
        <v>2.5</v>
      </c>
      <c r="BV84" s="204" t="s">
        <v>22</v>
      </c>
      <c r="BW84" s="204">
        <v>3.75</v>
      </c>
      <c r="BX84" s="204" t="s">
        <v>29</v>
      </c>
      <c r="BY84" s="204">
        <v>3.75</v>
      </c>
      <c r="BZ84" s="204" t="s">
        <v>29</v>
      </c>
      <c r="CA84" s="92">
        <v>2.5</v>
      </c>
      <c r="CB84" s="1" t="s">
        <v>22</v>
      </c>
      <c r="CC84" s="164">
        <v>1103</v>
      </c>
      <c r="CD84" s="1" t="s">
        <v>93</v>
      </c>
      <c r="CE84" s="1" t="s">
        <v>73</v>
      </c>
      <c r="CF84" s="1">
        <v>65</v>
      </c>
    </row>
    <row r="85" spans="1:84" ht="13.5" thickBot="1">
      <c r="A85" s="45">
        <v>163</v>
      </c>
      <c r="B85" s="64" t="s">
        <v>157</v>
      </c>
      <c r="C85" s="41">
        <v>12</v>
      </c>
      <c r="D85" s="41">
        <v>50</v>
      </c>
      <c r="E85" s="41" t="s">
        <v>33</v>
      </c>
      <c r="F85" s="41">
        <v>15</v>
      </c>
      <c r="G85" s="41">
        <v>62.5</v>
      </c>
      <c r="H85" s="41" t="s">
        <v>45</v>
      </c>
      <c r="I85" s="41">
        <v>8</v>
      </c>
      <c r="J85" s="41">
        <v>33.333333333333329</v>
      </c>
      <c r="K85" s="41" t="s">
        <v>33</v>
      </c>
      <c r="L85" s="41">
        <v>4</v>
      </c>
      <c r="M85" s="41">
        <v>16.666666666666664</v>
      </c>
      <c r="N85" s="41" t="s">
        <v>33</v>
      </c>
      <c r="O85" s="41">
        <v>5</v>
      </c>
      <c r="P85" s="41">
        <v>20.833333333333336</v>
      </c>
      <c r="Q85" s="41" t="s">
        <v>33</v>
      </c>
      <c r="R85" s="41">
        <v>20</v>
      </c>
      <c r="S85" s="41">
        <v>44.444444444444443</v>
      </c>
      <c r="T85" s="41" t="s">
        <v>33</v>
      </c>
      <c r="U85" s="41">
        <v>8</v>
      </c>
      <c r="V85" s="41">
        <v>26.666666666666668</v>
      </c>
      <c r="W85" s="41" t="s">
        <v>33</v>
      </c>
      <c r="X85" s="41">
        <v>7</v>
      </c>
      <c r="Y85" s="41">
        <v>29.166666666666668</v>
      </c>
      <c r="Z85" s="41" t="s">
        <v>33</v>
      </c>
      <c r="AA85" s="45">
        <v>283.61111111111109</v>
      </c>
      <c r="AB85" s="45">
        <v>35.451388888888886</v>
      </c>
      <c r="AC85" s="89">
        <v>947</v>
      </c>
      <c r="AD85" s="41">
        <v>0</v>
      </c>
      <c r="AE85" s="41">
        <v>0</v>
      </c>
      <c r="AF85" s="41" t="s">
        <v>47</v>
      </c>
      <c r="AG85" s="41">
        <v>7.5</v>
      </c>
      <c r="AH85" s="41" t="s">
        <v>46</v>
      </c>
      <c r="AI85" s="41">
        <v>1.25</v>
      </c>
      <c r="AJ85" s="41" t="s">
        <v>22</v>
      </c>
      <c r="AK85" s="41">
        <v>6.25</v>
      </c>
      <c r="AL85" s="41" t="s">
        <v>29</v>
      </c>
      <c r="AM85" s="41">
        <v>3.75</v>
      </c>
      <c r="AN85" s="41" t="s">
        <v>29</v>
      </c>
      <c r="AO85" s="41">
        <v>5</v>
      </c>
      <c r="AP85" s="41" t="s">
        <v>29</v>
      </c>
      <c r="AQ85" s="41">
        <v>6.25</v>
      </c>
      <c r="AR85" s="41" t="s">
        <v>29</v>
      </c>
      <c r="AS85" s="41">
        <v>3.75</v>
      </c>
      <c r="AT85" s="41" t="s">
        <v>29</v>
      </c>
      <c r="AU85" s="41">
        <v>2.5</v>
      </c>
      <c r="AV85" s="41" t="s">
        <v>22</v>
      </c>
      <c r="AW85" s="41">
        <v>3.75</v>
      </c>
      <c r="AX85" s="41" t="s">
        <v>29</v>
      </c>
      <c r="AY85" s="41">
        <v>3.75</v>
      </c>
      <c r="AZ85" s="41" t="s">
        <v>29</v>
      </c>
      <c r="BA85" s="41">
        <v>1.25</v>
      </c>
      <c r="BB85" s="41" t="s">
        <v>22</v>
      </c>
      <c r="BC85" s="41">
        <v>3.75</v>
      </c>
      <c r="BD85" s="41" t="s">
        <v>29</v>
      </c>
      <c r="BE85" s="41">
        <v>1.25</v>
      </c>
      <c r="BF85" s="41" t="s">
        <v>22</v>
      </c>
      <c r="BG85" s="41">
        <v>2.5</v>
      </c>
      <c r="BH85" s="41" t="s">
        <v>22</v>
      </c>
      <c r="BI85" s="41">
        <v>1.25</v>
      </c>
      <c r="BJ85" s="41" t="s">
        <v>22</v>
      </c>
      <c r="BK85" s="41">
        <v>4</v>
      </c>
      <c r="BL85" s="41" t="s">
        <v>29</v>
      </c>
      <c r="BM85" s="180">
        <v>4.666666666666667</v>
      </c>
      <c r="BN85" s="131" t="s">
        <v>29</v>
      </c>
      <c r="BO85" s="131">
        <v>4.666666666666667</v>
      </c>
      <c r="BP85" s="131" t="s">
        <v>29</v>
      </c>
      <c r="BQ85" s="131">
        <v>1.25</v>
      </c>
      <c r="BR85" s="131" t="s">
        <v>22</v>
      </c>
      <c r="BS85" s="131">
        <v>5</v>
      </c>
      <c r="BT85" s="131" t="s">
        <v>29</v>
      </c>
      <c r="BU85" s="131">
        <v>2.5</v>
      </c>
      <c r="BV85" s="204" t="s">
        <v>22</v>
      </c>
      <c r="BW85" s="204">
        <v>3.75</v>
      </c>
      <c r="BX85" s="204" t="s">
        <v>29</v>
      </c>
      <c r="BY85" s="204">
        <v>2.5</v>
      </c>
      <c r="BZ85" s="204" t="s">
        <v>22</v>
      </c>
      <c r="CA85" s="92">
        <v>2.5</v>
      </c>
      <c r="CB85" s="1" t="s">
        <v>22</v>
      </c>
      <c r="CC85" s="164">
        <v>1103</v>
      </c>
      <c r="CD85" s="1" t="s">
        <v>91</v>
      </c>
      <c r="CE85" s="1" t="s">
        <v>73</v>
      </c>
      <c r="CF85" s="1">
        <v>66</v>
      </c>
    </row>
    <row r="86" spans="1:84" ht="13.5" thickBot="1">
      <c r="A86" s="45">
        <v>159</v>
      </c>
      <c r="B86" s="64" t="s">
        <v>159</v>
      </c>
      <c r="C86" s="41">
        <v>5</v>
      </c>
      <c r="D86" s="41">
        <v>20.833333333333336</v>
      </c>
      <c r="E86" s="41" t="s">
        <v>33</v>
      </c>
      <c r="F86" s="41">
        <v>10</v>
      </c>
      <c r="G86" s="41">
        <v>41.666666666666671</v>
      </c>
      <c r="H86" s="41" t="s">
        <v>33</v>
      </c>
      <c r="I86" s="41">
        <v>7</v>
      </c>
      <c r="J86" s="41">
        <v>29.166666666666668</v>
      </c>
      <c r="K86" s="41" t="s">
        <v>33</v>
      </c>
      <c r="L86" s="41">
        <v>7</v>
      </c>
      <c r="M86" s="41">
        <v>29.166666666666668</v>
      </c>
      <c r="N86" s="41" t="s">
        <v>33</v>
      </c>
      <c r="O86" s="41">
        <v>13</v>
      </c>
      <c r="P86" s="41">
        <v>54.166666666666664</v>
      </c>
      <c r="Q86" s="41" t="s">
        <v>45</v>
      </c>
      <c r="R86" s="41">
        <v>14</v>
      </c>
      <c r="S86" s="41">
        <v>31.111111111111111</v>
      </c>
      <c r="T86" s="41" t="s">
        <v>33</v>
      </c>
      <c r="U86" s="41">
        <v>8</v>
      </c>
      <c r="V86" s="41">
        <v>26.666666666666668</v>
      </c>
      <c r="W86" s="41" t="s">
        <v>33</v>
      </c>
      <c r="X86" s="41">
        <v>12</v>
      </c>
      <c r="Y86" s="41">
        <v>50</v>
      </c>
      <c r="Z86" s="41" t="s">
        <v>33</v>
      </c>
      <c r="AA86" s="45">
        <v>282.77777777777777</v>
      </c>
      <c r="AB86" s="45">
        <v>35.347222222222221</v>
      </c>
      <c r="AC86" s="89">
        <v>947</v>
      </c>
      <c r="AD86" s="41">
        <v>0</v>
      </c>
      <c r="AE86" s="41">
        <v>0</v>
      </c>
      <c r="AF86" s="41" t="s">
        <v>47</v>
      </c>
      <c r="AG86" s="41">
        <v>1.25</v>
      </c>
      <c r="AH86" s="41" t="s">
        <v>22</v>
      </c>
      <c r="AI86" s="41">
        <v>3.75</v>
      </c>
      <c r="AJ86" s="41" t="s">
        <v>29</v>
      </c>
      <c r="AK86" s="41">
        <v>1.25</v>
      </c>
      <c r="AL86" s="41" t="s">
        <v>22</v>
      </c>
      <c r="AM86" s="41">
        <v>7.5</v>
      </c>
      <c r="AN86" s="41" t="s">
        <v>46</v>
      </c>
      <c r="AO86" s="41">
        <v>2.5</v>
      </c>
      <c r="AP86" s="41" t="s">
        <v>22</v>
      </c>
      <c r="AQ86" s="41">
        <v>3.75</v>
      </c>
      <c r="AR86" s="41" t="s">
        <v>29</v>
      </c>
      <c r="AS86" s="41">
        <v>2.5</v>
      </c>
      <c r="AT86" s="41" t="s">
        <v>22</v>
      </c>
      <c r="AU86" s="41">
        <v>2.5</v>
      </c>
      <c r="AV86" s="41" t="s">
        <v>22</v>
      </c>
      <c r="AW86" s="41">
        <v>1.25</v>
      </c>
      <c r="AX86" s="41" t="s">
        <v>22</v>
      </c>
      <c r="AY86" s="41">
        <v>1.25</v>
      </c>
      <c r="AZ86" s="41" t="s">
        <v>22</v>
      </c>
      <c r="BA86" s="41">
        <v>7.5</v>
      </c>
      <c r="BB86" s="41" t="s">
        <v>46</v>
      </c>
      <c r="BC86" s="41">
        <v>1.25</v>
      </c>
      <c r="BD86" s="41" t="s">
        <v>22</v>
      </c>
      <c r="BE86" s="41">
        <v>7.5</v>
      </c>
      <c r="BF86" s="41" t="s">
        <v>46</v>
      </c>
      <c r="BG86" s="41">
        <v>3.75</v>
      </c>
      <c r="BH86" s="41" t="s">
        <v>29</v>
      </c>
      <c r="BI86" s="41">
        <v>3.75</v>
      </c>
      <c r="BJ86" s="41" t="s">
        <v>29</v>
      </c>
      <c r="BK86" s="41">
        <v>3.333333333333333</v>
      </c>
      <c r="BL86" s="41" t="s">
        <v>22</v>
      </c>
      <c r="BM86" s="180">
        <v>2</v>
      </c>
      <c r="BN86" s="131" t="s">
        <v>22</v>
      </c>
      <c r="BO86" s="131">
        <v>4</v>
      </c>
      <c r="BP86" s="131" t="s">
        <v>29</v>
      </c>
      <c r="BQ86" s="131">
        <v>2.5</v>
      </c>
      <c r="BR86" s="131" t="s">
        <v>22</v>
      </c>
      <c r="BS86" s="131">
        <v>2.5</v>
      </c>
      <c r="BT86" s="131" t="s">
        <v>22</v>
      </c>
      <c r="BU86" s="131">
        <v>2.5</v>
      </c>
      <c r="BV86" s="204" t="s">
        <v>22</v>
      </c>
      <c r="BW86" s="204">
        <v>3.75</v>
      </c>
      <c r="BX86" s="204" t="s">
        <v>29</v>
      </c>
      <c r="BY86" s="204">
        <v>6.25</v>
      </c>
      <c r="BZ86" s="204" t="s">
        <v>29</v>
      </c>
      <c r="CA86" s="92">
        <v>3.75</v>
      </c>
      <c r="CB86" s="1" t="s">
        <v>29</v>
      </c>
      <c r="CC86" s="164">
        <v>1103</v>
      </c>
      <c r="CD86" s="1" t="s">
        <v>91</v>
      </c>
      <c r="CE86" s="1" t="s">
        <v>73</v>
      </c>
      <c r="CF86" s="1">
        <v>68</v>
      </c>
    </row>
    <row r="87" spans="1:84" ht="13.5" thickBot="1">
      <c r="A87" s="45">
        <v>125</v>
      </c>
      <c r="B87" s="64" t="s">
        <v>167</v>
      </c>
      <c r="C87" s="41">
        <v>7</v>
      </c>
      <c r="D87" s="41">
        <v>29.166666666666668</v>
      </c>
      <c r="E87" s="41" t="s">
        <v>33</v>
      </c>
      <c r="F87" s="41">
        <v>7</v>
      </c>
      <c r="G87" s="41">
        <v>29.166666666666668</v>
      </c>
      <c r="H87" s="41" t="s">
        <v>33</v>
      </c>
      <c r="I87" s="41">
        <v>7</v>
      </c>
      <c r="J87" s="41">
        <v>29.166666666666668</v>
      </c>
      <c r="K87" s="41" t="s">
        <v>33</v>
      </c>
      <c r="L87" s="41">
        <v>6</v>
      </c>
      <c r="M87" s="41">
        <v>25</v>
      </c>
      <c r="N87" s="41" t="s">
        <v>33</v>
      </c>
      <c r="O87" s="41">
        <v>11</v>
      </c>
      <c r="P87" s="41">
        <v>45.833333333333329</v>
      </c>
      <c r="Q87" s="41" t="s">
        <v>33</v>
      </c>
      <c r="R87" s="41">
        <v>15</v>
      </c>
      <c r="S87" s="41">
        <v>33.333333333333329</v>
      </c>
      <c r="T87" s="41" t="s">
        <v>33</v>
      </c>
      <c r="U87" s="41">
        <v>14</v>
      </c>
      <c r="V87" s="41">
        <v>46.666666666666664</v>
      </c>
      <c r="W87" s="41" t="s">
        <v>33</v>
      </c>
      <c r="X87" s="41">
        <v>8</v>
      </c>
      <c r="Y87" s="41">
        <v>33.333333333333329</v>
      </c>
      <c r="Z87" s="41" t="s">
        <v>33</v>
      </c>
      <c r="AA87" s="45">
        <v>271.66666666666663</v>
      </c>
      <c r="AB87" s="45">
        <v>33.958333333333329</v>
      </c>
      <c r="AC87" s="89">
        <v>951</v>
      </c>
      <c r="AD87" s="41">
        <v>0</v>
      </c>
      <c r="AE87" s="41">
        <v>0</v>
      </c>
      <c r="AF87" s="41" t="s">
        <v>47</v>
      </c>
      <c r="AG87" s="41">
        <v>1.25</v>
      </c>
      <c r="AH87" s="41" t="s">
        <v>22</v>
      </c>
      <c r="AI87" s="41">
        <v>2.5</v>
      </c>
      <c r="AJ87" s="41" t="s">
        <v>22</v>
      </c>
      <c r="AK87" s="41">
        <v>5</v>
      </c>
      <c r="AL87" s="41" t="s">
        <v>29</v>
      </c>
      <c r="AM87" s="41">
        <v>1.25</v>
      </c>
      <c r="AN87" s="41" t="s">
        <v>22</v>
      </c>
      <c r="AO87" s="41">
        <v>3.75</v>
      </c>
      <c r="AP87" s="41" t="s">
        <v>29</v>
      </c>
      <c r="AQ87" s="41">
        <v>6.25</v>
      </c>
      <c r="AR87" s="41" t="s">
        <v>29</v>
      </c>
      <c r="AS87" s="41">
        <v>2.5</v>
      </c>
      <c r="AT87" s="41" t="s">
        <v>22</v>
      </c>
      <c r="AU87" s="41">
        <v>1.25</v>
      </c>
      <c r="AV87" s="41" t="s">
        <v>22</v>
      </c>
      <c r="AW87" s="41">
        <v>6.25</v>
      </c>
      <c r="AX87" s="41" t="s">
        <v>29</v>
      </c>
      <c r="AY87" s="41">
        <v>2.5</v>
      </c>
      <c r="AZ87" s="41" t="s">
        <v>22</v>
      </c>
      <c r="BA87" s="41">
        <v>0</v>
      </c>
      <c r="BB87" s="41" t="s">
        <v>22</v>
      </c>
      <c r="BC87" s="41">
        <v>1.25</v>
      </c>
      <c r="BD87" s="41" t="s">
        <v>22</v>
      </c>
      <c r="BE87" s="41">
        <v>1.25</v>
      </c>
      <c r="BF87" s="41" t="s">
        <v>22</v>
      </c>
      <c r="BG87" s="41">
        <v>3.75</v>
      </c>
      <c r="BH87" s="41" t="s">
        <v>29</v>
      </c>
      <c r="BI87" s="41">
        <v>3.75</v>
      </c>
      <c r="BJ87" s="41" t="s">
        <v>29</v>
      </c>
      <c r="BK87" s="41">
        <v>3.333333333333333</v>
      </c>
      <c r="BL87" s="41" t="s">
        <v>22</v>
      </c>
      <c r="BM87" s="180">
        <v>2.6666666666666665</v>
      </c>
      <c r="BN87" s="131" t="s">
        <v>22</v>
      </c>
      <c r="BO87" s="131">
        <v>4</v>
      </c>
      <c r="BP87" s="131" t="s">
        <v>29</v>
      </c>
      <c r="BQ87" s="131">
        <v>5</v>
      </c>
      <c r="BR87" s="131" t="s">
        <v>29</v>
      </c>
      <c r="BS87" s="131">
        <v>7.5</v>
      </c>
      <c r="BT87" s="131" t="s">
        <v>46</v>
      </c>
      <c r="BU87" s="131">
        <v>3.75</v>
      </c>
      <c r="BV87" s="204" t="s">
        <v>29</v>
      </c>
      <c r="BW87" s="204">
        <v>2.5</v>
      </c>
      <c r="BX87" s="204" t="s">
        <v>22</v>
      </c>
      <c r="BY87" s="204">
        <v>1.25</v>
      </c>
      <c r="BZ87" s="204" t="s">
        <v>22</v>
      </c>
      <c r="CA87" s="92">
        <v>5</v>
      </c>
      <c r="CB87" s="1" t="s">
        <v>29</v>
      </c>
      <c r="CC87" s="164">
        <v>1103</v>
      </c>
      <c r="CD87" s="1" t="s">
        <v>91</v>
      </c>
      <c r="CE87" s="1" t="s">
        <v>73</v>
      </c>
      <c r="CF87" s="1">
        <v>76</v>
      </c>
    </row>
    <row r="88" spans="1:84" ht="13.5" thickBot="1">
      <c r="A88" s="45">
        <v>17</v>
      </c>
      <c r="B88" s="64" t="s">
        <v>169</v>
      </c>
      <c r="C88" s="41">
        <v>11</v>
      </c>
      <c r="D88" s="41">
        <v>45.833333333333329</v>
      </c>
      <c r="E88" s="41" t="s">
        <v>33</v>
      </c>
      <c r="F88" s="41">
        <v>5</v>
      </c>
      <c r="G88" s="41">
        <v>20.833333333333336</v>
      </c>
      <c r="H88" s="41" t="s">
        <v>33</v>
      </c>
      <c r="I88" s="41">
        <v>7</v>
      </c>
      <c r="J88" s="41">
        <v>29.166666666666668</v>
      </c>
      <c r="K88" s="41" t="s">
        <v>33</v>
      </c>
      <c r="L88" s="41">
        <v>6</v>
      </c>
      <c r="M88" s="41">
        <v>25</v>
      </c>
      <c r="N88" s="41" t="s">
        <v>33</v>
      </c>
      <c r="O88" s="41">
        <v>15</v>
      </c>
      <c r="P88" s="41">
        <v>62.5</v>
      </c>
      <c r="Q88" s="41" t="s">
        <v>45</v>
      </c>
      <c r="R88" s="41">
        <v>18</v>
      </c>
      <c r="S88" s="41">
        <v>40</v>
      </c>
      <c r="T88" s="41" t="s">
        <v>33</v>
      </c>
      <c r="U88" s="41">
        <v>8</v>
      </c>
      <c r="V88" s="41">
        <v>26.666666666666668</v>
      </c>
      <c r="W88" s="41" t="s">
        <v>33</v>
      </c>
      <c r="X88" s="41">
        <v>5</v>
      </c>
      <c r="Y88" s="41">
        <v>20.833333333333336</v>
      </c>
      <c r="Z88" s="41" t="s">
        <v>33</v>
      </c>
      <c r="AA88" s="45">
        <v>270.83333333333331</v>
      </c>
      <c r="AB88" s="45">
        <v>33.854166666666664</v>
      </c>
      <c r="AC88" s="89">
        <v>951</v>
      </c>
      <c r="AD88" s="41">
        <v>0</v>
      </c>
      <c r="AE88" s="41">
        <v>0</v>
      </c>
      <c r="AF88" s="41" t="s">
        <v>47</v>
      </c>
      <c r="AG88" s="41">
        <v>5</v>
      </c>
      <c r="AH88" s="41" t="s">
        <v>29</v>
      </c>
      <c r="AI88" s="41">
        <v>5</v>
      </c>
      <c r="AJ88" s="41" t="s">
        <v>29</v>
      </c>
      <c r="AK88" s="41">
        <v>3.75</v>
      </c>
      <c r="AL88" s="41" t="s">
        <v>29</v>
      </c>
      <c r="AM88" s="41">
        <v>3.75</v>
      </c>
      <c r="AN88" s="41" t="s">
        <v>29</v>
      </c>
      <c r="AO88" s="41">
        <v>2.5</v>
      </c>
      <c r="AP88" s="41" t="s">
        <v>22</v>
      </c>
      <c r="AQ88" s="41">
        <v>3.75</v>
      </c>
      <c r="AR88" s="41" t="s">
        <v>29</v>
      </c>
      <c r="AS88" s="41">
        <v>3.75</v>
      </c>
      <c r="AT88" s="41" t="s">
        <v>29</v>
      </c>
      <c r="AU88" s="41">
        <v>1.25</v>
      </c>
      <c r="AV88" s="41" t="s">
        <v>22</v>
      </c>
      <c r="AW88" s="41">
        <v>1.25</v>
      </c>
      <c r="AX88" s="41" t="s">
        <v>22</v>
      </c>
      <c r="AY88" s="41">
        <v>2.5</v>
      </c>
      <c r="AZ88" s="41" t="s">
        <v>22</v>
      </c>
      <c r="BA88" s="41">
        <v>1.25</v>
      </c>
      <c r="BB88" s="41" t="s">
        <v>22</v>
      </c>
      <c r="BC88" s="41">
        <v>2.5</v>
      </c>
      <c r="BD88" s="41" t="s">
        <v>22</v>
      </c>
      <c r="BE88" s="41">
        <v>2.5</v>
      </c>
      <c r="BF88" s="41" t="s">
        <v>22</v>
      </c>
      <c r="BG88" s="41">
        <v>3.75</v>
      </c>
      <c r="BH88" s="41" t="s">
        <v>29</v>
      </c>
      <c r="BI88" s="41">
        <v>5</v>
      </c>
      <c r="BJ88" s="41" t="s">
        <v>29</v>
      </c>
      <c r="BK88" s="41">
        <v>4</v>
      </c>
      <c r="BL88" s="41" t="s">
        <v>29</v>
      </c>
      <c r="BM88" s="180">
        <v>4</v>
      </c>
      <c r="BN88" s="131" t="s">
        <v>29</v>
      </c>
      <c r="BO88" s="131">
        <v>4</v>
      </c>
      <c r="BP88" s="131" t="s">
        <v>29</v>
      </c>
      <c r="BQ88" s="131">
        <v>2.5</v>
      </c>
      <c r="BR88" s="131" t="s">
        <v>22</v>
      </c>
      <c r="BS88" s="131">
        <v>1.25</v>
      </c>
      <c r="BT88" s="131" t="s">
        <v>22</v>
      </c>
      <c r="BU88" s="131">
        <v>3.75</v>
      </c>
      <c r="BV88" s="204" t="s">
        <v>29</v>
      </c>
      <c r="BW88" s="204">
        <v>1.25</v>
      </c>
      <c r="BX88" s="204" t="s">
        <v>22</v>
      </c>
      <c r="BY88" s="204">
        <v>3.75</v>
      </c>
      <c r="BZ88" s="204" t="s">
        <v>29</v>
      </c>
      <c r="CA88" s="92">
        <v>2.5</v>
      </c>
      <c r="CB88" s="1" t="s">
        <v>22</v>
      </c>
      <c r="CC88" s="164">
        <v>1103</v>
      </c>
      <c r="CD88" s="1" t="s">
        <v>91</v>
      </c>
      <c r="CE88" s="1" t="s">
        <v>73</v>
      </c>
      <c r="CF88" s="1">
        <v>78</v>
      </c>
    </row>
    <row r="89" spans="1:84" ht="13.5" thickBot="1">
      <c r="A89" s="45">
        <v>160</v>
      </c>
      <c r="B89" s="64" t="s">
        <v>172</v>
      </c>
      <c r="C89" s="41">
        <v>13</v>
      </c>
      <c r="D89" s="41">
        <v>54.166666666666664</v>
      </c>
      <c r="E89" s="41" t="s">
        <v>45</v>
      </c>
      <c r="F89" s="41">
        <v>12</v>
      </c>
      <c r="G89" s="41">
        <v>50</v>
      </c>
      <c r="H89" s="41" t="s">
        <v>33</v>
      </c>
      <c r="I89" s="41">
        <v>5</v>
      </c>
      <c r="J89" s="41">
        <v>20.833333333333336</v>
      </c>
      <c r="K89" s="41" t="s">
        <v>33</v>
      </c>
      <c r="L89" s="41">
        <v>7</v>
      </c>
      <c r="M89" s="41">
        <v>29.166666666666668</v>
      </c>
      <c r="N89" s="41" t="s">
        <v>33</v>
      </c>
      <c r="O89" s="41">
        <v>4</v>
      </c>
      <c r="P89" s="41">
        <v>16.666666666666664</v>
      </c>
      <c r="Q89" s="41" t="s">
        <v>33</v>
      </c>
      <c r="R89" s="41">
        <v>18</v>
      </c>
      <c r="S89" s="41">
        <v>40</v>
      </c>
      <c r="T89" s="41" t="s">
        <v>33</v>
      </c>
      <c r="U89" s="41">
        <v>9</v>
      </c>
      <c r="V89" s="41">
        <v>30</v>
      </c>
      <c r="W89" s="41" t="s">
        <v>33</v>
      </c>
      <c r="X89" s="41">
        <v>6</v>
      </c>
      <c r="Y89" s="41">
        <v>25</v>
      </c>
      <c r="Z89" s="41" t="s">
        <v>33</v>
      </c>
      <c r="AA89" s="45">
        <v>265.83333333333331</v>
      </c>
      <c r="AB89" s="45">
        <v>33.229166666666664</v>
      </c>
      <c r="AC89" s="89">
        <v>955</v>
      </c>
      <c r="AD89" s="41">
        <v>0</v>
      </c>
      <c r="AE89" s="41">
        <v>0</v>
      </c>
      <c r="AF89" s="41" t="s">
        <v>47</v>
      </c>
      <c r="AG89" s="41">
        <v>7.5</v>
      </c>
      <c r="AH89" s="41" t="s">
        <v>46</v>
      </c>
      <c r="AI89" s="41">
        <v>6.25</v>
      </c>
      <c r="AJ89" s="41" t="s">
        <v>29</v>
      </c>
      <c r="AK89" s="41">
        <v>2.5</v>
      </c>
      <c r="AL89" s="41" t="s">
        <v>22</v>
      </c>
      <c r="AM89" s="41">
        <v>5</v>
      </c>
      <c r="AN89" s="41" t="s">
        <v>29</v>
      </c>
      <c r="AO89" s="41">
        <v>6.25</v>
      </c>
      <c r="AP89" s="41" t="s">
        <v>29</v>
      </c>
      <c r="AQ89" s="41">
        <v>3.75</v>
      </c>
      <c r="AR89" s="41" t="s">
        <v>29</v>
      </c>
      <c r="AS89" s="41">
        <v>2.5</v>
      </c>
      <c r="AT89" s="41" t="s">
        <v>22</v>
      </c>
      <c r="AU89" s="41">
        <v>1.25</v>
      </c>
      <c r="AV89" s="41" t="s">
        <v>22</v>
      </c>
      <c r="AW89" s="41">
        <v>5</v>
      </c>
      <c r="AX89" s="41" t="s">
        <v>29</v>
      </c>
      <c r="AY89" s="41">
        <v>0</v>
      </c>
      <c r="AZ89" s="41" t="s">
        <v>22</v>
      </c>
      <c r="BA89" s="41">
        <v>5</v>
      </c>
      <c r="BB89" s="41" t="s">
        <v>29</v>
      </c>
      <c r="BC89" s="41">
        <v>1.25</v>
      </c>
      <c r="BD89" s="41" t="s">
        <v>22</v>
      </c>
      <c r="BE89" s="41">
        <v>5</v>
      </c>
      <c r="BF89" s="41" t="s">
        <v>29</v>
      </c>
      <c r="BG89" s="41">
        <v>3.75</v>
      </c>
      <c r="BH89" s="41" t="s">
        <v>29</v>
      </c>
      <c r="BI89" s="41">
        <v>0</v>
      </c>
      <c r="BJ89" s="41" t="s">
        <v>22</v>
      </c>
      <c r="BK89" s="41">
        <v>4.666666666666667</v>
      </c>
      <c r="BL89" s="41" t="s">
        <v>29</v>
      </c>
      <c r="BM89" s="180">
        <v>2</v>
      </c>
      <c r="BN89" s="131" t="s">
        <v>22</v>
      </c>
      <c r="BO89" s="131">
        <v>5.333333333333333</v>
      </c>
      <c r="BP89" s="131" t="s">
        <v>29</v>
      </c>
      <c r="BQ89" s="131">
        <v>2.5</v>
      </c>
      <c r="BR89" s="131" t="s">
        <v>22</v>
      </c>
      <c r="BS89" s="131">
        <v>5</v>
      </c>
      <c r="BT89" s="131" t="s">
        <v>29</v>
      </c>
      <c r="BU89" s="131">
        <v>1.25</v>
      </c>
      <c r="BV89" s="204" t="s">
        <v>22</v>
      </c>
      <c r="BW89" s="204">
        <v>1.25</v>
      </c>
      <c r="BX89" s="204" t="s">
        <v>22</v>
      </c>
      <c r="BY89" s="204">
        <v>3.75</v>
      </c>
      <c r="BZ89" s="204" t="s">
        <v>29</v>
      </c>
      <c r="CA89" s="92">
        <v>3.75</v>
      </c>
      <c r="CB89" s="1" t="s">
        <v>29</v>
      </c>
      <c r="CC89" s="164">
        <v>1103</v>
      </c>
      <c r="CD89" s="1" t="s">
        <v>91</v>
      </c>
      <c r="CE89" s="1" t="s">
        <v>73</v>
      </c>
      <c r="CF89" s="1">
        <v>81</v>
      </c>
    </row>
    <row r="90" spans="1:84" ht="13.5" thickBot="1">
      <c r="A90" s="45">
        <v>18</v>
      </c>
      <c r="B90" s="64" t="s">
        <v>177</v>
      </c>
      <c r="C90" s="41">
        <v>7</v>
      </c>
      <c r="D90" s="41">
        <v>29.166666666666668</v>
      </c>
      <c r="E90" s="41" t="s">
        <v>33</v>
      </c>
      <c r="F90" s="41">
        <v>13</v>
      </c>
      <c r="G90" s="41">
        <v>54.166666666666664</v>
      </c>
      <c r="H90" s="41" t="s">
        <v>45</v>
      </c>
      <c r="I90" s="41">
        <v>9</v>
      </c>
      <c r="J90" s="41">
        <v>37.5</v>
      </c>
      <c r="K90" s="41" t="s">
        <v>33</v>
      </c>
      <c r="L90" s="41">
        <v>2</v>
      </c>
      <c r="M90" s="41">
        <v>8.3333333333333321</v>
      </c>
      <c r="N90" s="41" t="s">
        <v>33</v>
      </c>
      <c r="O90" s="41">
        <v>5</v>
      </c>
      <c r="P90" s="41">
        <v>20.833333333333336</v>
      </c>
      <c r="Q90" s="41" t="s">
        <v>33</v>
      </c>
      <c r="R90" s="41">
        <v>13</v>
      </c>
      <c r="S90" s="41">
        <v>28.888888888888886</v>
      </c>
      <c r="T90" s="41" t="s">
        <v>33</v>
      </c>
      <c r="U90" s="41">
        <v>13</v>
      </c>
      <c r="V90" s="41">
        <v>43.333333333333336</v>
      </c>
      <c r="W90" s="41" t="s">
        <v>33</v>
      </c>
      <c r="X90" s="41">
        <v>9</v>
      </c>
      <c r="Y90" s="41">
        <v>37.5</v>
      </c>
      <c r="Z90" s="41" t="s">
        <v>33</v>
      </c>
      <c r="AA90" s="45">
        <v>259.72222222222223</v>
      </c>
      <c r="AB90" s="45">
        <v>32.465277777777779</v>
      </c>
      <c r="AC90" s="89">
        <v>955</v>
      </c>
      <c r="AD90" s="41">
        <v>0</v>
      </c>
      <c r="AE90" s="41">
        <v>0</v>
      </c>
      <c r="AF90" s="41" t="s">
        <v>47</v>
      </c>
      <c r="AG90" s="41">
        <v>2.5</v>
      </c>
      <c r="AH90" s="41" t="s">
        <v>22</v>
      </c>
      <c r="AI90" s="41">
        <v>3.75</v>
      </c>
      <c r="AJ90" s="41" t="s">
        <v>29</v>
      </c>
      <c r="AK90" s="41">
        <v>2.5</v>
      </c>
      <c r="AL90" s="41" t="s">
        <v>22</v>
      </c>
      <c r="AM90" s="41">
        <v>5</v>
      </c>
      <c r="AN90" s="41" t="s">
        <v>29</v>
      </c>
      <c r="AO90" s="41">
        <v>6.25</v>
      </c>
      <c r="AP90" s="41" t="s">
        <v>29</v>
      </c>
      <c r="AQ90" s="41">
        <v>5</v>
      </c>
      <c r="AR90" s="41" t="s">
        <v>29</v>
      </c>
      <c r="AS90" s="41">
        <v>2.5</v>
      </c>
      <c r="AT90" s="41" t="s">
        <v>22</v>
      </c>
      <c r="AU90" s="41">
        <v>1.25</v>
      </c>
      <c r="AV90" s="41" t="s">
        <v>22</v>
      </c>
      <c r="AW90" s="41">
        <v>3.75</v>
      </c>
      <c r="AX90" s="41" t="s">
        <v>29</v>
      </c>
      <c r="AY90" s="41">
        <v>1.25</v>
      </c>
      <c r="AZ90" s="41" t="s">
        <v>22</v>
      </c>
      <c r="BA90" s="41">
        <v>3.75</v>
      </c>
      <c r="BB90" s="41" t="s">
        <v>29</v>
      </c>
      <c r="BC90" s="41">
        <v>1.25</v>
      </c>
      <c r="BD90" s="41" t="s">
        <v>22</v>
      </c>
      <c r="BE90" s="41">
        <v>2.5</v>
      </c>
      <c r="BF90" s="41" t="s">
        <v>22</v>
      </c>
      <c r="BG90" s="41">
        <v>2.5</v>
      </c>
      <c r="BH90" s="41" t="s">
        <v>22</v>
      </c>
      <c r="BI90" s="41">
        <v>0</v>
      </c>
      <c r="BJ90" s="41" t="s">
        <v>22</v>
      </c>
      <c r="BK90" s="41">
        <v>2.6666666666666665</v>
      </c>
      <c r="BL90" s="41" t="s">
        <v>22</v>
      </c>
      <c r="BM90" s="180">
        <v>3.333333333333333</v>
      </c>
      <c r="BN90" s="131" t="s">
        <v>22</v>
      </c>
      <c r="BO90" s="131">
        <v>2.6666666666666665</v>
      </c>
      <c r="BP90" s="131" t="s">
        <v>22</v>
      </c>
      <c r="BQ90" s="131">
        <v>6.25</v>
      </c>
      <c r="BR90" s="131" t="s">
        <v>29</v>
      </c>
      <c r="BS90" s="131">
        <v>5</v>
      </c>
      <c r="BT90" s="131" t="s">
        <v>29</v>
      </c>
      <c r="BU90" s="131">
        <v>2.5</v>
      </c>
      <c r="BV90" s="204" t="s">
        <v>22</v>
      </c>
      <c r="BW90" s="204">
        <v>3.75</v>
      </c>
      <c r="BX90" s="204" t="s">
        <v>29</v>
      </c>
      <c r="BY90" s="204">
        <v>3.75</v>
      </c>
      <c r="BZ90" s="204" t="s">
        <v>29</v>
      </c>
      <c r="CA90" s="92">
        <v>2.5</v>
      </c>
      <c r="CB90" s="1" t="s">
        <v>22</v>
      </c>
      <c r="CC90" s="164">
        <v>1103</v>
      </c>
      <c r="CD90" s="1" t="s">
        <v>91</v>
      </c>
      <c r="CE90" s="1" t="s">
        <v>73</v>
      </c>
      <c r="CF90" s="1">
        <v>86</v>
      </c>
    </row>
    <row r="91" spans="1:84" ht="13.5" thickBot="1">
      <c r="A91" s="45">
        <v>48</v>
      </c>
      <c r="B91" s="64" t="s">
        <v>179</v>
      </c>
      <c r="C91" s="41">
        <v>6</v>
      </c>
      <c r="D91" s="41">
        <v>25</v>
      </c>
      <c r="E91" s="41" t="s">
        <v>33</v>
      </c>
      <c r="F91" s="41">
        <v>9</v>
      </c>
      <c r="G91" s="41">
        <v>37.5</v>
      </c>
      <c r="H91" s="41" t="s">
        <v>33</v>
      </c>
      <c r="I91" s="41">
        <v>6</v>
      </c>
      <c r="J91" s="41">
        <v>25</v>
      </c>
      <c r="K91" s="41" t="s">
        <v>33</v>
      </c>
      <c r="L91" s="41">
        <v>10</v>
      </c>
      <c r="M91" s="41">
        <v>41.666666666666671</v>
      </c>
      <c r="N91" s="41" t="s">
        <v>33</v>
      </c>
      <c r="O91" s="41">
        <v>7</v>
      </c>
      <c r="P91" s="41">
        <v>29.166666666666668</v>
      </c>
      <c r="Q91" s="41" t="s">
        <v>33</v>
      </c>
      <c r="R91" s="41">
        <v>21</v>
      </c>
      <c r="S91" s="41">
        <v>46.666666666666664</v>
      </c>
      <c r="T91" s="41" t="s">
        <v>33</v>
      </c>
      <c r="U91" s="41">
        <v>8</v>
      </c>
      <c r="V91" s="41">
        <v>26.666666666666668</v>
      </c>
      <c r="W91" s="41" t="s">
        <v>33</v>
      </c>
      <c r="X91" s="41">
        <v>6</v>
      </c>
      <c r="Y91" s="41">
        <v>25</v>
      </c>
      <c r="Z91" s="41" t="s">
        <v>33</v>
      </c>
      <c r="AA91" s="45">
        <v>256.66666666666663</v>
      </c>
      <c r="AB91" s="45">
        <v>32.083333333333329</v>
      </c>
      <c r="AC91" s="89">
        <v>959</v>
      </c>
      <c r="AD91" s="41">
        <v>0</v>
      </c>
      <c r="AE91" s="41">
        <v>0</v>
      </c>
      <c r="AF91" s="41" t="s">
        <v>47</v>
      </c>
      <c r="AG91" s="41">
        <v>5</v>
      </c>
      <c r="AH91" s="41" t="s">
        <v>29</v>
      </c>
      <c r="AI91" s="41">
        <v>2.5</v>
      </c>
      <c r="AJ91" s="41" t="s">
        <v>22</v>
      </c>
      <c r="AK91" s="41">
        <v>0</v>
      </c>
      <c r="AL91" s="41" t="s">
        <v>22</v>
      </c>
      <c r="AM91" s="41">
        <v>3.75</v>
      </c>
      <c r="AN91" s="41" t="s">
        <v>29</v>
      </c>
      <c r="AO91" s="41">
        <v>5</v>
      </c>
      <c r="AP91" s="41" t="s">
        <v>29</v>
      </c>
      <c r="AQ91" s="41">
        <v>3.75</v>
      </c>
      <c r="AR91" s="41" t="s">
        <v>29</v>
      </c>
      <c r="AS91" s="41">
        <v>1.25</v>
      </c>
      <c r="AT91" s="41" t="s">
        <v>22</v>
      </c>
      <c r="AU91" s="41">
        <v>2.5</v>
      </c>
      <c r="AV91" s="41" t="s">
        <v>22</v>
      </c>
      <c r="AW91" s="41">
        <v>3.75</v>
      </c>
      <c r="AX91" s="41" t="s">
        <v>29</v>
      </c>
      <c r="AY91" s="41">
        <v>3.75</v>
      </c>
      <c r="AZ91" s="41" t="s">
        <v>29</v>
      </c>
      <c r="BA91" s="41">
        <v>0</v>
      </c>
      <c r="BB91" s="41" t="s">
        <v>22</v>
      </c>
      <c r="BC91" s="41">
        <v>7.5</v>
      </c>
      <c r="BD91" s="41" t="s">
        <v>46</v>
      </c>
      <c r="BE91" s="41">
        <v>0</v>
      </c>
      <c r="BF91" s="41" t="s">
        <v>22</v>
      </c>
      <c r="BG91" s="41">
        <v>2.5</v>
      </c>
      <c r="BH91" s="41" t="s">
        <v>22</v>
      </c>
      <c r="BI91" s="41">
        <v>3.75</v>
      </c>
      <c r="BJ91" s="41" t="s">
        <v>29</v>
      </c>
      <c r="BK91" s="41">
        <v>5.333333333333333</v>
      </c>
      <c r="BL91" s="41" t="s">
        <v>29</v>
      </c>
      <c r="BM91" s="180">
        <v>4.666666666666667</v>
      </c>
      <c r="BN91" s="131" t="s">
        <v>29</v>
      </c>
      <c r="BO91" s="131">
        <v>4</v>
      </c>
      <c r="BP91" s="131" t="s">
        <v>29</v>
      </c>
      <c r="BQ91" s="131">
        <v>3.75</v>
      </c>
      <c r="BR91" s="131" t="s">
        <v>29</v>
      </c>
      <c r="BS91" s="131">
        <v>3.75</v>
      </c>
      <c r="BT91" s="131" t="s">
        <v>29</v>
      </c>
      <c r="BU91" s="131">
        <v>2.5</v>
      </c>
      <c r="BV91" s="204" t="s">
        <v>22</v>
      </c>
      <c r="BW91" s="204">
        <v>3.75</v>
      </c>
      <c r="BX91" s="204" t="s">
        <v>29</v>
      </c>
      <c r="BY91" s="204">
        <v>2.5</v>
      </c>
      <c r="BZ91" s="204" t="s">
        <v>22</v>
      </c>
      <c r="CA91" s="92">
        <v>0</v>
      </c>
      <c r="CB91" s="1" t="s">
        <v>22</v>
      </c>
      <c r="CC91" s="164">
        <v>1103</v>
      </c>
      <c r="CD91" s="1" t="s">
        <v>93</v>
      </c>
      <c r="CE91" s="1" t="s">
        <v>73</v>
      </c>
      <c r="CF91" s="1">
        <v>88</v>
      </c>
    </row>
    <row r="92" spans="1:84" ht="13.5" thickBot="1">
      <c r="A92" s="45">
        <v>121</v>
      </c>
      <c r="B92" s="64" t="s">
        <v>190</v>
      </c>
      <c r="C92" s="41">
        <v>7</v>
      </c>
      <c r="D92" s="41">
        <v>29.166666666666668</v>
      </c>
      <c r="E92" s="41" t="s">
        <v>33</v>
      </c>
      <c r="F92" s="41">
        <v>8</v>
      </c>
      <c r="G92" s="41">
        <v>33.333333333333329</v>
      </c>
      <c r="H92" s="41" t="s">
        <v>33</v>
      </c>
      <c r="I92" s="41">
        <v>9</v>
      </c>
      <c r="J92" s="41">
        <v>37.5</v>
      </c>
      <c r="K92" s="41" t="s">
        <v>33</v>
      </c>
      <c r="L92" s="41">
        <v>7</v>
      </c>
      <c r="M92" s="41">
        <v>29.166666666666668</v>
      </c>
      <c r="N92" s="41" t="s">
        <v>33</v>
      </c>
      <c r="O92" s="41">
        <v>11</v>
      </c>
      <c r="P92" s="41">
        <v>45.833333333333329</v>
      </c>
      <c r="Q92" s="41" t="s">
        <v>33</v>
      </c>
      <c r="R92" s="41">
        <v>12</v>
      </c>
      <c r="S92" s="41">
        <v>26.666666666666668</v>
      </c>
      <c r="T92" s="41" t="s">
        <v>33</v>
      </c>
      <c r="U92" s="41">
        <v>8</v>
      </c>
      <c r="V92" s="41">
        <v>26.666666666666668</v>
      </c>
      <c r="W92" s="41" t="s">
        <v>33</v>
      </c>
      <c r="X92" s="41">
        <v>5</v>
      </c>
      <c r="Y92" s="41">
        <v>20.833333333333336</v>
      </c>
      <c r="Z92" s="41" t="s">
        <v>33</v>
      </c>
      <c r="AA92" s="45">
        <v>249.16666666666666</v>
      </c>
      <c r="AB92" s="45">
        <v>31.145833333333332</v>
      </c>
      <c r="AC92" s="89">
        <v>963</v>
      </c>
      <c r="AD92" s="41">
        <v>0</v>
      </c>
      <c r="AE92" s="41">
        <v>0</v>
      </c>
      <c r="AF92" s="41" t="s">
        <v>47</v>
      </c>
      <c r="AG92" s="41">
        <v>3.75</v>
      </c>
      <c r="AH92" s="41" t="s">
        <v>29</v>
      </c>
      <c r="AI92" s="41">
        <v>1.25</v>
      </c>
      <c r="AJ92" s="41" t="s">
        <v>22</v>
      </c>
      <c r="AK92" s="41">
        <v>3.75</v>
      </c>
      <c r="AL92" s="41" t="s">
        <v>29</v>
      </c>
      <c r="AM92" s="41">
        <v>1.25</v>
      </c>
      <c r="AN92" s="41" t="s">
        <v>22</v>
      </c>
      <c r="AO92" s="41">
        <v>3.75</v>
      </c>
      <c r="AP92" s="41" t="s">
        <v>29</v>
      </c>
      <c r="AQ92" s="41">
        <v>3.75</v>
      </c>
      <c r="AR92" s="41" t="s">
        <v>29</v>
      </c>
      <c r="AS92" s="41">
        <v>3.75</v>
      </c>
      <c r="AT92" s="41" t="s">
        <v>29</v>
      </c>
      <c r="AU92" s="41">
        <v>1.25</v>
      </c>
      <c r="AV92" s="41" t="s">
        <v>22</v>
      </c>
      <c r="AW92" s="41">
        <v>6.25</v>
      </c>
      <c r="AX92" s="41" t="s">
        <v>29</v>
      </c>
      <c r="AY92" s="41">
        <v>2.5</v>
      </c>
      <c r="AZ92" s="41" t="s">
        <v>22</v>
      </c>
      <c r="BA92" s="41">
        <v>2.5</v>
      </c>
      <c r="BB92" s="41" t="s">
        <v>22</v>
      </c>
      <c r="BC92" s="41">
        <v>5</v>
      </c>
      <c r="BD92" s="41" t="s">
        <v>29</v>
      </c>
      <c r="BE92" s="41">
        <v>2.5</v>
      </c>
      <c r="BF92" s="41" t="s">
        <v>22</v>
      </c>
      <c r="BG92" s="41">
        <v>2.5</v>
      </c>
      <c r="BH92" s="41" t="s">
        <v>22</v>
      </c>
      <c r="BI92" s="41">
        <v>3.75</v>
      </c>
      <c r="BJ92" s="41" t="s">
        <v>29</v>
      </c>
      <c r="BK92" s="41">
        <v>2.6666666666666665</v>
      </c>
      <c r="BL92" s="41" t="s">
        <v>22</v>
      </c>
      <c r="BM92" s="180">
        <v>4</v>
      </c>
      <c r="BN92" s="131" t="s">
        <v>29</v>
      </c>
      <c r="BO92" s="131">
        <v>1.3333333333333333</v>
      </c>
      <c r="BP92" s="131" t="s">
        <v>22</v>
      </c>
      <c r="BQ92" s="131">
        <v>3.75</v>
      </c>
      <c r="BR92" s="131" t="s">
        <v>29</v>
      </c>
      <c r="BS92" s="131">
        <v>2.5</v>
      </c>
      <c r="BT92" s="131" t="s">
        <v>22</v>
      </c>
      <c r="BU92" s="131">
        <v>2.5</v>
      </c>
      <c r="BV92" s="204" t="s">
        <v>22</v>
      </c>
      <c r="BW92" s="204">
        <v>1.25</v>
      </c>
      <c r="BX92" s="204" t="s">
        <v>22</v>
      </c>
      <c r="BY92" s="204">
        <v>2.5</v>
      </c>
      <c r="BZ92" s="204" t="s">
        <v>22</v>
      </c>
      <c r="CA92" s="92">
        <v>3.75</v>
      </c>
      <c r="CB92" s="1" t="s">
        <v>29</v>
      </c>
      <c r="CC92" s="164">
        <v>1103</v>
      </c>
      <c r="CD92" s="1" t="s">
        <v>91</v>
      </c>
      <c r="CE92" s="1" t="s">
        <v>73</v>
      </c>
      <c r="CF92" s="1">
        <v>99</v>
      </c>
    </row>
    <row r="93" spans="1:84" ht="13.5" thickBot="1">
      <c r="A93" s="45">
        <v>122</v>
      </c>
      <c r="B93" s="64" t="s">
        <v>191</v>
      </c>
      <c r="C93" s="41">
        <v>6</v>
      </c>
      <c r="D93" s="41">
        <v>25</v>
      </c>
      <c r="E93" s="41" t="s">
        <v>33</v>
      </c>
      <c r="F93" s="41">
        <v>5</v>
      </c>
      <c r="G93" s="41">
        <v>20.833333333333336</v>
      </c>
      <c r="H93" s="41" t="s">
        <v>33</v>
      </c>
      <c r="I93" s="41">
        <v>11</v>
      </c>
      <c r="J93" s="41">
        <v>45.833333333333329</v>
      </c>
      <c r="K93" s="41" t="s">
        <v>33</v>
      </c>
      <c r="L93" s="41">
        <v>8</v>
      </c>
      <c r="M93" s="41">
        <v>33.333333333333329</v>
      </c>
      <c r="N93" s="41" t="s">
        <v>33</v>
      </c>
      <c r="O93" s="41">
        <v>12</v>
      </c>
      <c r="P93" s="41">
        <v>50</v>
      </c>
      <c r="Q93" s="41" t="s">
        <v>33</v>
      </c>
      <c r="R93" s="41">
        <v>16</v>
      </c>
      <c r="S93" s="41">
        <v>35.555555555555557</v>
      </c>
      <c r="T93" s="41" t="s">
        <v>33</v>
      </c>
      <c r="U93" s="41">
        <v>9</v>
      </c>
      <c r="V93" s="41">
        <v>30</v>
      </c>
      <c r="W93" s="41" t="s">
        <v>33</v>
      </c>
      <c r="X93" s="41">
        <v>2</v>
      </c>
      <c r="Y93" s="41">
        <v>8.3333333333333321</v>
      </c>
      <c r="Z93" s="41" t="s">
        <v>33</v>
      </c>
      <c r="AA93" s="45">
        <v>248.88888888888889</v>
      </c>
      <c r="AB93" s="45">
        <v>31.111111111111111</v>
      </c>
      <c r="AC93" s="89">
        <v>963</v>
      </c>
      <c r="AD93" s="41">
        <v>0</v>
      </c>
      <c r="AE93" s="41">
        <v>0</v>
      </c>
      <c r="AF93" s="41" t="s">
        <v>47</v>
      </c>
      <c r="AG93" s="41">
        <v>5</v>
      </c>
      <c r="AH93" s="41" t="s">
        <v>29</v>
      </c>
      <c r="AI93" s="41">
        <v>1.25</v>
      </c>
      <c r="AJ93" s="41" t="s">
        <v>22</v>
      </c>
      <c r="AK93" s="41">
        <v>1.25</v>
      </c>
      <c r="AL93" s="41" t="s">
        <v>22</v>
      </c>
      <c r="AM93" s="41">
        <v>1.25</v>
      </c>
      <c r="AN93" s="41" t="s">
        <v>22</v>
      </c>
      <c r="AO93" s="41">
        <v>3.75</v>
      </c>
      <c r="AP93" s="41" t="s">
        <v>29</v>
      </c>
      <c r="AQ93" s="41">
        <v>1.25</v>
      </c>
      <c r="AR93" s="41" t="s">
        <v>22</v>
      </c>
      <c r="AS93" s="41">
        <v>2.5</v>
      </c>
      <c r="AT93" s="41" t="s">
        <v>22</v>
      </c>
      <c r="AU93" s="41">
        <v>7.5</v>
      </c>
      <c r="AV93" s="41" t="s">
        <v>46</v>
      </c>
      <c r="AW93" s="41">
        <v>5</v>
      </c>
      <c r="AX93" s="41" t="s">
        <v>29</v>
      </c>
      <c r="AY93" s="41">
        <v>3.75</v>
      </c>
      <c r="AZ93" s="41" t="s">
        <v>29</v>
      </c>
      <c r="BA93" s="41">
        <v>2.5</v>
      </c>
      <c r="BB93" s="41" t="s">
        <v>22</v>
      </c>
      <c r="BC93" s="41">
        <v>2.5</v>
      </c>
      <c r="BD93" s="41" t="s">
        <v>22</v>
      </c>
      <c r="BE93" s="41">
        <v>3.75</v>
      </c>
      <c r="BF93" s="41" t="s">
        <v>29</v>
      </c>
      <c r="BG93" s="41">
        <v>1.25</v>
      </c>
      <c r="BH93" s="41" t="s">
        <v>22</v>
      </c>
      <c r="BI93" s="41">
        <v>5</v>
      </c>
      <c r="BJ93" s="41" t="s">
        <v>29</v>
      </c>
      <c r="BK93" s="41">
        <v>3.333333333333333</v>
      </c>
      <c r="BL93" s="41" t="s">
        <v>22</v>
      </c>
      <c r="BM93" s="180">
        <v>5.333333333333333</v>
      </c>
      <c r="BN93" s="131" t="s">
        <v>29</v>
      </c>
      <c r="BO93" s="131">
        <v>2</v>
      </c>
      <c r="BP93" s="45" t="s">
        <v>22</v>
      </c>
      <c r="BQ93" s="131">
        <v>6.25</v>
      </c>
      <c r="BR93" s="131" t="s">
        <v>29</v>
      </c>
      <c r="BS93" s="131">
        <v>1.25</v>
      </c>
      <c r="BT93" s="131" t="s">
        <v>22</v>
      </c>
      <c r="BU93" s="131">
        <v>2.5</v>
      </c>
      <c r="BV93" s="204" t="s">
        <v>22</v>
      </c>
      <c r="BW93" s="204">
        <v>2.5</v>
      </c>
      <c r="BX93" s="204" t="s">
        <v>22</v>
      </c>
      <c r="BY93" s="204">
        <v>0</v>
      </c>
      <c r="BZ93" s="204" t="s">
        <v>22</v>
      </c>
      <c r="CA93" s="92">
        <v>1.25</v>
      </c>
      <c r="CB93" s="1" t="s">
        <v>22</v>
      </c>
      <c r="CC93" s="164">
        <v>1103</v>
      </c>
      <c r="CD93" s="1" t="s">
        <v>91</v>
      </c>
      <c r="CE93" s="1" t="s">
        <v>73</v>
      </c>
      <c r="CF93" s="1">
        <v>100</v>
      </c>
    </row>
    <row r="94" spans="1:84" ht="13.5" thickBot="1">
      <c r="A94" s="45">
        <v>89</v>
      </c>
      <c r="B94" s="64" t="s">
        <v>199</v>
      </c>
      <c r="C94" s="41">
        <v>9</v>
      </c>
      <c r="D94" s="41">
        <v>37.5</v>
      </c>
      <c r="E94" s="41" t="s">
        <v>33</v>
      </c>
      <c r="F94" s="41">
        <v>5</v>
      </c>
      <c r="G94" s="41">
        <v>20.833333333333336</v>
      </c>
      <c r="H94" s="41" t="s">
        <v>33</v>
      </c>
      <c r="I94" s="41">
        <v>4</v>
      </c>
      <c r="J94" s="41">
        <v>16.666666666666664</v>
      </c>
      <c r="K94" s="41" t="s">
        <v>33</v>
      </c>
      <c r="L94" s="41">
        <v>8</v>
      </c>
      <c r="M94" s="41">
        <v>33.333333333333329</v>
      </c>
      <c r="N94" s="41" t="s">
        <v>33</v>
      </c>
      <c r="O94" s="41">
        <v>10</v>
      </c>
      <c r="P94" s="41">
        <v>41.666666666666671</v>
      </c>
      <c r="Q94" s="41" t="s">
        <v>33</v>
      </c>
      <c r="R94" s="41">
        <v>17</v>
      </c>
      <c r="S94" s="41">
        <v>37.777777777777779</v>
      </c>
      <c r="T94" s="41" t="s">
        <v>33</v>
      </c>
      <c r="U94" s="41">
        <v>9</v>
      </c>
      <c r="V94" s="41">
        <v>30</v>
      </c>
      <c r="W94" s="41" t="s">
        <v>33</v>
      </c>
      <c r="X94" s="41">
        <v>6</v>
      </c>
      <c r="Y94" s="41">
        <v>25</v>
      </c>
      <c r="Z94" s="41" t="s">
        <v>33</v>
      </c>
      <c r="AA94" s="45">
        <v>242.77777777777777</v>
      </c>
      <c r="AB94" s="45">
        <v>30.347222222222221</v>
      </c>
      <c r="AC94" s="89">
        <v>963</v>
      </c>
      <c r="AD94" s="41">
        <v>0</v>
      </c>
      <c r="AE94" s="41">
        <v>0</v>
      </c>
      <c r="AF94" s="41" t="s">
        <v>47</v>
      </c>
      <c r="AG94" s="41">
        <v>5</v>
      </c>
      <c r="AH94" s="41" t="s">
        <v>29</v>
      </c>
      <c r="AI94" s="41">
        <v>3.75</v>
      </c>
      <c r="AJ94" s="41" t="s">
        <v>29</v>
      </c>
      <c r="AK94" s="41">
        <v>2.5</v>
      </c>
      <c r="AL94" s="41" t="s">
        <v>22</v>
      </c>
      <c r="AM94" s="41">
        <v>2.5</v>
      </c>
      <c r="AN94" s="41" t="s">
        <v>22</v>
      </c>
      <c r="AO94" s="41">
        <v>2.5</v>
      </c>
      <c r="AP94" s="41" t="s">
        <v>22</v>
      </c>
      <c r="AQ94" s="41">
        <v>2.5</v>
      </c>
      <c r="AR94" s="41" t="s">
        <v>22</v>
      </c>
      <c r="AS94" s="41">
        <v>1.25</v>
      </c>
      <c r="AT94" s="41" t="s">
        <v>22</v>
      </c>
      <c r="AU94" s="41">
        <v>2.5</v>
      </c>
      <c r="AV94" s="41" t="s">
        <v>22</v>
      </c>
      <c r="AW94" s="41">
        <v>0</v>
      </c>
      <c r="AX94" s="41" t="s">
        <v>22</v>
      </c>
      <c r="AY94" s="41">
        <v>2.5</v>
      </c>
      <c r="AZ94" s="41" t="s">
        <v>22</v>
      </c>
      <c r="BA94" s="41">
        <v>3.75</v>
      </c>
      <c r="BB94" s="41" t="s">
        <v>29</v>
      </c>
      <c r="BC94" s="41">
        <v>3.75</v>
      </c>
      <c r="BD94" s="41" t="s">
        <v>29</v>
      </c>
      <c r="BE94" s="41">
        <v>3.75</v>
      </c>
      <c r="BF94" s="41" t="s">
        <v>29</v>
      </c>
      <c r="BG94" s="41">
        <v>3.75</v>
      </c>
      <c r="BH94" s="41" t="s">
        <v>29</v>
      </c>
      <c r="BI94" s="41">
        <v>5</v>
      </c>
      <c r="BJ94" s="41" t="s">
        <v>29</v>
      </c>
      <c r="BK94" s="41">
        <v>2</v>
      </c>
      <c r="BL94" s="41" t="s">
        <v>22</v>
      </c>
      <c r="BM94" s="180">
        <v>4.666666666666667</v>
      </c>
      <c r="BN94" s="131" t="s">
        <v>29</v>
      </c>
      <c r="BO94" s="131">
        <v>4.666666666666667</v>
      </c>
      <c r="BP94" s="131" t="s">
        <v>29</v>
      </c>
      <c r="BQ94" s="131">
        <v>2.5</v>
      </c>
      <c r="BR94" s="131" t="s">
        <v>22</v>
      </c>
      <c r="BS94" s="131">
        <v>5</v>
      </c>
      <c r="BT94" s="131" t="s">
        <v>29</v>
      </c>
      <c r="BU94" s="131">
        <v>2.5</v>
      </c>
      <c r="BV94" s="204" t="s">
        <v>22</v>
      </c>
      <c r="BW94" s="204">
        <v>1.25</v>
      </c>
      <c r="BX94" s="204" t="s">
        <v>22</v>
      </c>
      <c r="BY94" s="204">
        <v>3.75</v>
      </c>
      <c r="BZ94" s="204" t="s">
        <v>29</v>
      </c>
      <c r="CA94" s="92">
        <v>0</v>
      </c>
      <c r="CB94" s="1" t="s">
        <v>22</v>
      </c>
      <c r="CC94" s="164">
        <v>1103</v>
      </c>
      <c r="CD94" s="1" t="s">
        <v>93</v>
      </c>
      <c r="CE94" s="1" t="s">
        <v>73</v>
      </c>
      <c r="CF94" s="1">
        <v>109</v>
      </c>
    </row>
    <row r="95" spans="1:84" ht="13.5" thickBot="1">
      <c r="A95" s="45">
        <v>50</v>
      </c>
      <c r="B95" s="64" t="s">
        <v>200</v>
      </c>
      <c r="C95" s="41">
        <v>8</v>
      </c>
      <c r="D95" s="41">
        <v>33.333333333333329</v>
      </c>
      <c r="E95" s="41" t="s">
        <v>33</v>
      </c>
      <c r="F95" s="41">
        <v>7</v>
      </c>
      <c r="G95" s="41">
        <v>29.166666666666668</v>
      </c>
      <c r="H95" s="41" t="s">
        <v>33</v>
      </c>
      <c r="I95" s="41">
        <v>5</v>
      </c>
      <c r="J95" s="41">
        <v>20.833333333333336</v>
      </c>
      <c r="K95" s="41" t="s">
        <v>33</v>
      </c>
      <c r="L95" s="41">
        <v>9</v>
      </c>
      <c r="M95" s="41">
        <v>37.5</v>
      </c>
      <c r="N95" s="41" t="s">
        <v>33</v>
      </c>
      <c r="O95" s="41">
        <v>13</v>
      </c>
      <c r="P95" s="41">
        <v>54.166666666666664</v>
      </c>
      <c r="Q95" s="41" t="s">
        <v>45</v>
      </c>
      <c r="R95" s="41">
        <v>14</v>
      </c>
      <c r="S95" s="41">
        <v>31.111111111111111</v>
      </c>
      <c r="T95" s="41" t="s">
        <v>33</v>
      </c>
      <c r="U95" s="41">
        <v>7</v>
      </c>
      <c r="V95" s="41">
        <v>23.333333333333332</v>
      </c>
      <c r="W95" s="41" t="s">
        <v>33</v>
      </c>
      <c r="X95" s="41">
        <v>3</v>
      </c>
      <c r="Y95" s="41">
        <v>12.5</v>
      </c>
      <c r="Z95" s="41" t="s">
        <v>33</v>
      </c>
      <c r="AA95" s="45">
        <v>241.94444444444446</v>
      </c>
      <c r="AB95" s="45">
        <v>30.243055555555557</v>
      </c>
      <c r="AC95" s="89">
        <v>963</v>
      </c>
      <c r="AD95" s="41">
        <v>0</v>
      </c>
      <c r="AE95" s="41">
        <v>0</v>
      </c>
      <c r="AF95" s="41" t="s">
        <v>47</v>
      </c>
      <c r="AG95" s="41">
        <v>6.25</v>
      </c>
      <c r="AH95" s="41" t="s">
        <v>29</v>
      </c>
      <c r="AI95" s="41">
        <v>1.25</v>
      </c>
      <c r="AJ95" s="41" t="s">
        <v>22</v>
      </c>
      <c r="AK95" s="41">
        <v>2.5</v>
      </c>
      <c r="AL95" s="41" t="s">
        <v>22</v>
      </c>
      <c r="AM95" s="41">
        <v>2.5</v>
      </c>
      <c r="AN95" s="41" t="s">
        <v>22</v>
      </c>
      <c r="AO95" s="41">
        <v>5</v>
      </c>
      <c r="AP95" s="41" t="s">
        <v>29</v>
      </c>
      <c r="AQ95" s="41">
        <v>2.5</v>
      </c>
      <c r="AR95" s="41" t="s">
        <v>22</v>
      </c>
      <c r="AS95" s="41">
        <v>0</v>
      </c>
      <c r="AT95" s="41" t="s">
        <v>22</v>
      </c>
      <c r="AU95" s="41">
        <v>1.25</v>
      </c>
      <c r="AV95" s="41" t="s">
        <v>22</v>
      </c>
      <c r="AW95" s="41">
        <v>1.25</v>
      </c>
      <c r="AX95" s="41" t="s">
        <v>22</v>
      </c>
      <c r="AY95" s="41">
        <v>3.75</v>
      </c>
      <c r="AZ95" s="41" t="s">
        <v>29</v>
      </c>
      <c r="BA95" s="41">
        <v>6.25</v>
      </c>
      <c r="BB95" s="41" t="s">
        <v>29</v>
      </c>
      <c r="BC95" s="41">
        <v>3.75</v>
      </c>
      <c r="BD95" s="41" t="s">
        <v>29</v>
      </c>
      <c r="BE95" s="41">
        <v>6.25</v>
      </c>
      <c r="BF95" s="41" t="s">
        <v>29</v>
      </c>
      <c r="BG95" s="41">
        <v>5</v>
      </c>
      <c r="BH95" s="41" t="s">
        <v>29</v>
      </c>
      <c r="BI95" s="41">
        <v>3.75</v>
      </c>
      <c r="BJ95" s="41" t="s">
        <v>29</v>
      </c>
      <c r="BK95" s="41">
        <v>2.6666666666666665</v>
      </c>
      <c r="BL95" s="41" t="s">
        <v>22</v>
      </c>
      <c r="BM95" s="180">
        <v>2.6666666666666665</v>
      </c>
      <c r="BN95" s="131" t="s">
        <v>22</v>
      </c>
      <c r="BO95" s="131">
        <v>4</v>
      </c>
      <c r="BP95" s="131" t="s">
        <v>29</v>
      </c>
      <c r="BQ95" s="131">
        <v>2.5</v>
      </c>
      <c r="BR95" s="131" t="s">
        <v>22</v>
      </c>
      <c r="BS95" s="131">
        <v>2.5</v>
      </c>
      <c r="BT95" s="131" t="s">
        <v>22</v>
      </c>
      <c r="BU95" s="131">
        <v>2.5</v>
      </c>
      <c r="BV95" s="204" t="s">
        <v>22</v>
      </c>
      <c r="BW95" s="204">
        <v>2.5</v>
      </c>
      <c r="BX95" s="204" t="s">
        <v>22</v>
      </c>
      <c r="BY95" s="204">
        <v>0</v>
      </c>
      <c r="BZ95" s="204" t="s">
        <v>22</v>
      </c>
      <c r="CA95" s="92">
        <v>2.5</v>
      </c>
      <c r="CB95" s="1" t="s">
        <v>22</v>
      </c>
      <c r="CC95" s="164">
        <v>1103</v>
      </c>
      <c r="CD95" s="1" t="s">
        <v>93</v>
      </c>
      <c r="CE95" s="1" t="s">
        <v>73</v>
      </c>
      <c r="CF95" s="1">
        <v>110</v>
      </c>
    </row>
    <row r="96" spans="1:84" ht="13.5" thickBot="1">
      <c r="A96" s="45">
        <v>15</v>
      </c>
      <c r="B96" s="64" t="s">
        <v>203</v>
      </c>
      <c r="C96" s="41">
        <v>7</v>
      </c>
      <c r="D96" s="41">
        <v>29.166666666666668</v>
      </c>
      <c r="E96" s="41" t="s">
        <v>33</v>
      </c>
      <c r="F96" s="41">
        <v>7</v>
      </c>
      <c r="G96" s="41">
        <v>29.166666666666668</v>
      </c>
      <c r="H96" s="41" t="s">
        <v>33</v>
      </c>
      <c r="I96" s="41">
        <v>4</v>
      </c>
      <c r="J96" s="41">
        <v>16.666666666666664</v>
      </c>
      <c r="K96" s="41" t="s">
        <v>33</v>
      </c>
      <c r="L96" s="41">
        <v>10</v>
      </c>
      <c r="M96" s="41">
        <v>41.666666666666671</v>
      </c>
      <c r="N96" s="41" t="s">
        <v>33</v>
      </c>
      <c r="O96" s="41">
        <v>9</v>
      </c>
      <c r="P96" s="41">
        <v>37.5</v>
      </c>
      <c r="Q96" s="41" t="s">
        <v>33</v>
      </c>
      <c r="R96" s="41">
        <v>13</v>
      </c>
      <c r="S96" s="41">
        <v>28.888888888888886</v>
      </c>
      <c r="T96" s="41" t="s">
        <v>33</v>
      </c>
      <c r="U96" s="41">
        <v>9</v>
      </c>
      <c r="V96" s="41">
        <v>30</v>
      </c>
      <c r="W96" s="41" t="s">
        <v>33</v>
      </c>
      <c r="X96" s="41">
        <v>6</v>
      </c>
      <c r="Y96" s="41">
        <v>25</v>
      </c>
      <c r="Z96" s="41" t="s">
        <v>33</v>
      </c>
      <c r="AA96" s="45">
        <v>238.05555555555557</v>
      </c>
      <c r="AB96" s="45">
        <v>29.756944444444446</v>
      </c>
      <c r="AC96" s="89">
        <v>967</v>
      </c>
      <c r="AD96" s="41">
        <v>0</v>
      </c>
      <c r="AE96" s="41">
        <v>0</v>
      </c>
      <c r="AF96" s="41" t="s">
        <v>47</v>
      </c>
      <c r="AG96" s="41">
        <v>3.75</v>
      </c>
      <c r="AH96" s="41" t="s">
        <v>29</v>
      </c>
      <c r="AI96" s="41">
        <v>1.25</v>
      </c>
      <c r="AJ96" s="41" t="s">
        <v>22</v>
      </c>
      <c r="AK96" s="41">
        <v>3.75</v>
      </c>
      <c r="AL96" s="41" t="s">
        <v>29</v>
      </c>
      <c r="AM96" s="41">
        <v>1.25</v>
      </c>
      <c r="AN96" s="41" t="s">
        <v>22</v>
      </c>
      <c r="AO96" s="41">
        <v>3.75</v>
      </c>
      <c r="AP96" s="41" t="s">
        <v>29</v>
      </c>
      <c r="AQ96" s="41">
        <v>2.5</v>
      </c>
      <c r="AR96" s="41" t="s">
        <v>22</v>
      </c>
      <c r="AS96" s="41">
        <v>1.25</v>
      </c>
      <c r="AT96" s="41" t="s">
        <v>22</v>
      </c>
      <c r="AU96" s="41">
        <v>1.25</v>
      </c>
      <c r="AV96" s="41" t="s">
        <v>22</v>
      </c>
      <c r="AW96" s="41">
        <v>3.75</v>
      </c>
      <c r="AX96" s="41" t="s">
        <v>29</v>
      </c>
      <c r="AY96" s="41">
        <v>5</v>
      </c>
      <c r="AZ96" s="41" t="s">
        <v>29</v>
      </c>
      <c r="BA96" s="41">
        <v>3.75</v>
      </c>
      <c r="BB96" s="41" t="s">
        <v>29</v>
      </c>
      <c r="BC96" s="41">
        <v>3.75</v>
      </c>
      <c r="BD96" s="41" t="s">
        <v>29</v>
      </c>
      <c r="BE96" s="41">
        <v>3.75</v>
      </c>
      <c r="BF96" s="41" t="s">
        <v>29</v>
      </c>
      <c r="BG96" s="41">
        <v>3.75</v>
      </c>
      <c r="BH96" s="41" t="s">
        <v>29</v>
      </c>
      <c r="BI96" s="41">
        <v>5</v>
      </c>
      <c r="BJ96" s="41" t="s">
        <v>29</v>
      </c>
      <c r="BK96" s="41">
        <v>2.6666666666666665</v>
      </c>
      <c r="BL96" s="41" t="s">
        <v>22</v>
      </c>
      <c r="BM96" s="180">
        <v>3.333333333333333</v>
      </c>
      <c r="BN96" s="131" t="s">
        <v>22</v>
      </c>
      <c r="BO96" s="131">
        <v>2.6666666666666665</v>
      </c>
      <c r="BP96" s="131" t="s">
        <v>22</v>
      </c>
      <c r="BQ96" s="131">
        <v>1.25</v>
      </c>
      <c r="BR96" s="131" t="s">
        <v>22</v>
      </c>
      <c r="BS96" s="131">
        <v>5</v>
      </c>
      <c r="BT96" s="131" t="s">
        <v>29</v>
      </c>
      <c r="BU96" s="131">
        <v>3.75</v>
      </c>
      <c r="BV96" s="204" t="s">
        <v>29</v>
      </c>
      <c r="BW96" s="204">
        <v>2.5</v>
      </c>
      <c r="BX96" s="204" t="s">
        <v>22</v>
      </c>
      <c r="BY96" s="204">
        <v>1.25</v>
      </c>
      <c r="BZ96" s="204" t="s">
        <v>22</v>
      </c>
      <c r="CA96" s="92">
        <v>2.5</v>
      </c>
      <c r="CB96" s="1" t="s">
        <v>22</v>
      </c>
      <c r="CC96" s="164">
        <v>1103</v>
      </c>
      <c r="CD96" s="1" t="s">
        <v>91</v>
      </c>
      <c r="CE96" s="1" t="s">
        <v>73</v>
      </c>
      <c r="CF96" s="1">
        <v>113</v>
      </c>
    </row>
    <row r="97" spans="1:84" ht="13.5" thickBot="1">
      <c r="A97" s="45">
        <v>162</v>
      </c>
      <c r="B97" s="64" t="s">
        <v>211</v>
      </c>
      <c r="C97" s="41">
        <v>10</v>
      </c>
      <c r="D97" s="41">
        <v>41.666666666666671</v>
      </c>
      <c r="E97" s="41" t="s">
        <v>33</v>
      </c>
      <c r="F97" s="41">
        <v>6</v>
      </c>
      <c r="G97" s="41">
        <v>25</v>
      </c>
      <c r="H97" s="41" t="s">
        <v>33</v>
      </c>
      <c r="I97" s="41">
        <v>4</v>
      </c>
      <c r="J97" s="41">
        <v>16.666666666666664</v>
      </c>
      <c r="K97" s="41" t="s">
        <v>33</v>
      </c>
      <c r="L97" s="41">
        <v>12</v>
      </c>
      <c r="M97" s="41">
        <v>50</v>
      </c>
      <c r="N97" s="41" t="s">
        <v>33</v>
      </c>
      <c r="O97" s="41">
        <v>5</v>
      </c>
      <c r="P97" s="41">
        <v>20.833333333333336</v>
      </c>
      <c r="Q97" s="41" t="s">
        <v>33</v>
      </c>
      <c r="R97" s="41">
        <v>16</v>
      </c>
      <c r="S97" s="41">
        <v>35.555555555555557</v>
      </c>
      <c r="T97" s="41" t="s">
        <v>33</v>
      </c>
      <c r="U97" s="41">
        <v>8</v>
      </c>
      <c r="V97" s="41">
        <v>26.666666666666668</v>
      </c>
      <c r="W97" s="41" t="s">
        <v>33</v>
      </c>
      <c r="X97" s="41">
        <v>4</v>
      </c>
      <c r="Y97" s="41">
        <v>16.666666666666664</v>
      </c>
      <c r="Z97" s="41" t="s">
        <v>33</v>
      </c>
      <c r="AA97" s="45">
        <v>233.05555555555554</v>
      </c>
      <c r="AB97" s="45">
        <v>29.131944444444443</v>
      </c>
      <c r="AC97" s="89">
        <v>967</v>
      </c>
      <c r="AD97" s="41">
        <v>0</v>
      </c>
      <c r="AE97" s="41">
        <v>0</v>
      </c>
      <c r="AF97" s="41" t="s">
        <v>47</v>
      </c>
      <c r="AG97" s="41">
        <v>3.75</v>
      </c>
      <c r="AH97" s="41" t="s">
        <v>29</v>
      </c>
      <c r="AI97" s="41">
        <v>5</v>
      </c>
      <c r="AJ97" s="41" t="s">
        <v>29</v>
      </c>
      <c r="AK97" s="41">
        <v>3.75</v>
      </c>
      <c r="AL97" s="41" t="s">
        <v>29</v>
      </c>
      <c r="AM97" s="41">
        <v>5</v>
      </c>
      <c r="AN97" s="41" t="s">
        <v>29</v>
      </c>
      <c r="AO97" s="41">
        <v>0</v>
      </c>
      <c r="AP97" s="41" t="s">
        <v>22</v>
      </c>
      <c r="AQ97" s="41">
        <v>5</v>
      </c>
      <c r="AR97" s="41" t="s">
        <v>29</v>
      </c>
      <c r="AS97" s="41">
        <v>1.25</v>
      </c>
      <c r="AT97" s="41" t="s">
        <v>22</v>
      </c>
      <c r="AU97" s="41">
        <v>1.25</v>
      </c>
      <c r="AV97" s="41" t="s">
        <v>22</v>
      </c>
      <c r="AW97" s="41">
        <v>2.5</v>
      </c>
      <c r="AX97" s="41" t="s">
        <v>22</v>
      </c>
      <c r="AY97" s="41">
        <v>2.5</v>
      </c>
      <c r="AZ97" s="41" t="s">
        <v>22</v>
      </c>
      <c r="BA97" s="41">
        <v>3.75</v>
      </c>
      <c r="BB97" s="41" t="s">
        <v>29</v>
      </c>
      <c r="BC97" s="41">
        <v>6.25</v>
      </c>
      <c r="BD97" s="41" t="s">
        <v>29</v>
      </c>
      <c r="BE97" s="41">
        <v>3.75</v>
      </c>
      <c r="BF97" s="41" t="s">
        <v>29</v>
      </c>
      <c r="BG97" s="41">
        <v>2.5</v>
      </c>
      <c r="BH97" s="41" t="s">
        <v>22</v>
      </c>
      <c r="BI97" s="41">
        <v>3.75</v>
      </c>
      <c r="BJ97" s="41" t="s">
        <v>29</v>
      </c>
      <c r="BK97" s="41">
        <v>2</v>
      </c>
      <c r="BL97" s="41" t="s">
        <v>22</v>
      </c>
      <c r="BM97" s="180">
        <v>4.666666666666667</v>
      </c>
      <c r="BN97" s="131" t="s">
        <v>29</v>
      </c>
      <c r="BO97" s="131">
        <v>4</v>
      </c>
      <c r="BP97" s="131" t="s">
        <v>29</v>
      </c>
      <c r="BQ97" s="131">
        <v>2.5</v>
      </c>
      <c r="BR97" s="131" t="s">
        <v>22</v>
      </c>
      <c r="BS97" s="131">
        <v>3.75</v>
      </c>
      <c r="BT97" s="131" t="s">
        <v>29</v>
      </c>
      <c r="BU97" s="131">
        <v>1.25</v>
      </c>
      <c r="BV97" s="204" t="s">
        <v>22</v>
      </c>
      <c r="BW97" s="204">
        <v>2.5</v>
      </c>
      <c r="BX97" s="204" t="s">
        <v>22</v>
      </c>
      <c r="BY97" s="204">
        <v>1.25</v>
      </c>
      <c r="BZ97" s="204" t="s">
        <v>22</v>
      </c>
      <c r="CA97" s="92">
        <v>2.5</v>
      </c>
      <c r="CB97" s="1" t="s">
        <v>22</v>
      </c>
      <c r="CC97" s="164">
        <v>1103</v>
      </c>
      <c r="CD97" s="1" t="s">
        <v>91</v>
      </c>
      <c r="CE97" s="1" t="s">
        <v>73</v>
      </c>
      <c r="CF97" s="1">
        <v>122</v>
      </c>
    </row>
    <row r="98" spans="1:84" ht="13.5" thickBot="1">
      <c r="A98" s="45">
        <v>52</v>
      </c>
      <c r="B98" s="64" t="s">
        <v>212</v>
      </c>
      <c r="C98" s="41">
        <v>2</v>
      </c>
      <c r="D98" s="41">
        <v>8.3333333333333321</v>
      </c>
      <c r="E98" s="41" t="s">
        <v>33</v>
      </c>
      <c r="F98" s="41">
        <v>7</v>
      </c>
      <c r="G98" s="41">
        <v>29.166666666666668</v>
      </c>
      <c r="H98" s="41" t="s">
        <v>33</v>
      </c>
      <c r="I98" s="41">
        <v>8</v>
      </c>
      <c r="J98" s="41">
        <v>33.333333333333329</v>
      </c>
      <c r="K98" s="41" t="s">
        <v>33</v>
      </c>
      <c r="L98" s="41">
        <v>7</v>
      </c>
      <c r="M98" s="41">
        <v>29.166666666666668</v>
      </c>
      <c r="N98" s="41" t="s">
        <v>33</v>
      </c>
      <c r="O98" s="41">
        <v>6</v>
      </c>
      <c r="P98" s="41">
        <v>25</v>
      </c>
      <c r="Q98" s="41" t="s">
        <v>33</v>
      </c>
      <c r="R98" s="41">
        <v>15</v>
      </c>
      <c r="S98" s="41">
        <v>33.333333333333329</v>
      </c>
      <c r="T98" s="41" t="s">
        <v>33</v>
      </c>
      <c r="U98" s="41">
        <v>11</v>
      </c>
      <c r="V98" s="41">
        <v>36.666666666666664</v>
      </c>
      <c r="W98" s="41" t="s">
        <v>33</v>
      </c>
      <c r="X98" s="41">
        <v>9</v>
      </c>
      <c r="Y98" s="41">
        <v>37.5</v>
      </c>
      <c r="Z98" s="41" t="s">
        <v>33</v>
      </c>
      <c r="AA98" s="45">
        <v>232.49999999999997</v>
      </c>
      <c r="AB98" s="45">
        <v>29.062499999999996</v>
      </c>
      <c r="AC98" s="89">
        <v>967</v>
      </c>
      <c r="AD98" s="41">
        <v>0</v>
      </c>
      <c r="AE98" s="41">
        <v>0</v>
      </c>
      <c r="AF98" s="41" t="s">
        <v>47</v>
      </c>
      <c r="AG98" s="41">
        <v>1.25</v>
      </c>
      <c r="AH98" s="41" t="s">
        <v>22</v>
      </c>
      <c r="AI98" s="41">
        <v>0</v>
      </c>
      <c r="AJ98" s="41" t="s">
        <v>22</v>
      </c>
      <c r="AK98" s="41">
        <v>1.25</v>
      </c>
      <c r="AL98" s="41" t="s">
        <v>22</v>
      </c>
      <c r="AM98" s="41">
        <v>3.75</v>
      </c>
      <c r="AN98" s="41" t="s">
        <v>29</v>
      </c>
      <c r="AO98" s="41">
        <v>1.25</v>
      </c>
      <c r="AP98" s="41" t="s">
        <v>22</v>
      </c>
      <c r="AQ98" s="41">
        <v>3.75</v>
      </c>
      <c r="AR98" s="41" t="s">
        <v>29</v>
      </c>
      <c r="AS98" s="41">
        <v>5</v>
      </c>
      <c r="AT98" s="41" t="s">
        <v>29</v>
      </c>
      <c r="AU98" s="41">
        <v>3.75</v>
      </c>
      <c r="AV98" s="41" t="s">
        <v>29</v>
      </c>
      <c r="AW98" s="41">
        <v>2.5</v>
      </c>
      <c r="AX98" s="41" t="s">
        <v>22</v>
      </c>
      <c r="AY98" s="41">
        <v>1.25</v>
      </c>
      <c r="AZ98" s="41" t="s">
        <v>22</v>
      </c>
      <c r="BA98" s="41">
        <v>3.75</v>
      </c>
      <c r="BB98" s="41" t="s">
        <v>29</v>
      </c>
      <c r="BC98" s="41">
        <v>2.5</v>
      </c>
      <c r="BD98" s="41" t="s">
        <v>22</v>
      </c>
      <c r="BE98" s="41">
        <v>3.75</v>
      </c>
      <c r="BF98" s="41" t="s">
        <v>29</v>
      </c>
      <c r="BG98" s="41">
        <v>1.25</v>
      </c>
      <c r="BH98" s="41" t="s">
        <v>22</v>
      </c>
      <c r="BI98" s="41">
        <v>2.5</v>
      </c>
      <c r="BJ98" s="41" t="s">
        <v>22</v>
      </c>
      <c r="BK98" s="41">
        <v>2</v>
      </c>
      <c r="BL98" s="41" t="s">
        <v>22</v>
      </c>
      <c r="BM98" s="180">
        <v>3.333333333333333</v>
      </c>
      <c r="BN98" s="131" t="s">
        <v>22</v>
      </c>
      <c r="BO98" s="131">
        <v>4.666666666666667</v>
      </c>
      <c r="BP98" s="131" t="s">
        <v>29</v>
      </c>
      <c r="BQ98" s="131">
        <v>7.5</v>
      </c>
      <c r="BR98" s="131" t="s">
        <v>46</v>
      </c>
      <c r="BS98" s="131">
        <v>2.5</v>
      </c>
      <c r="BT98" s="131" t="s">
        <v>22</v>
      </c>
      <c r="BU98" s="131">
        <v>1.25</v>
      </c>
      <c r="BV98" s="204" t="s">
        <v>22</v>
      </c>
      <c r="BW98" s="204">
        <v>3.75</v>
      </c>
      <c r="BX98" s="204" t="s">
        <v>29</v>
      </c>
      <c r="BY98" s="204">
        <v>1.25</v>
      </c>
      <c r="BZ98" s="204" t="s">
        <v>22</v>
      </c>
      <c r="CA98" s="92">
        <v>5</v>
      </c>
      <c r="CB98" s="1" t="s">
        <v>29</v>
      </c>
      <c r="CC98" s="164">
        <v>1103</v>
      </c>
      <c r="CD98" s="1" t="s">
        <v>93</v>
      </c>
      <c r="CE98" s="1" t="s">
        <v>73</v>
      </c>
      <c r="CF98" s="1">
        <v>123</v>
      </c>
    </row>
    <row r="99" spans="1:84" ht="13.5" thickBot="1">
      <c r="A99" s="45">
        <v>158</v>
      </c>
      <c r="B99" s="64" t="s">
        <v>219</v>
      </c>
      <c r="C99" s="41">
        <v>6</v>
      </c>
      <c r="D99" s="41">
        <v>25</v>
      </c>
      <c r="E99" s="41" t="s">
        <v>33</v>
      </c>
      <c r="F99" s="41">
        <v>8</v>
      </c>
      <c r="G99" s="41">
        <v>33.333333333333329</v>
      </c>
      <c r="H99" s="41" t="s">
        <v>33</v>
      </c>
      <c r="I99" s="41">
        <v>3</v>
      </c>
      <c r="J99" s="41">
        <v>12.5</v>
      </c>
      <c r="K99" s="41" t="s">
        <v>33</v>
      </c>
      <c r="L99" s="41">
        <v>5</v>
      </c>
      <c r="M99" s="41">
        <v>20.833333333333336</v>
      </c>
      <c r="N99" s="41" t="s">
        <v>33</v>
      </c>
      <c r="O99" s="41">
        <v>10</v>
      </c>
      <c r="P99" s="41">
        <v>41.666666666666671</v>
      </c>
      <c r="Q99" s="41" t="s">
        <v>33</v>
      </c>
      <c r="R99" s="41">
        <v>13</v>
      </c>
      <c r="S99" s="41">
        <v>28.888888888888886</v>
      </c>
      <c r="T99" s="41" t="s">
        <v>33</v>
      </c>
      <c r="U99" s="41">
        <v>12</v>
      </c>
      <c r="V99" s="41">
        <v>40</v>
      </c>
      <c r="W99" s="41" t="s">
        <v>33</v>
      </c>
      <c r="X99" s="41">
        <v>6</v>
      </c>
      <c r="Y99" s="41">
        <v>25</v>
      </c>
      <c r="Z99" s="41" t="s">
        <v>33</v>
      </c>
      <c r="AA99" s="45">
        <v>227.2222222222222</v>
      </c>
      <c r="AB99" s="45">
        <v>28.402777777777775</v>
      </c>
      <c r="AC99" s="89">
        <v>971</v>
      </c>
      <c r="AD99" s="41">
        <v>0</v>
      </c>
      <c r="AE99" s="41">
        <v>0</v>
      </c>
      <c r="AF99" s="41" t="s">
        <v>47</v>
      </c>
      <c r="AG99" s="41">
        <v>2.5</v>
      </c>
      <c r="AH99" s="41" t="s">
        <v>22</v>
      </c>
      <c r="AI99" s="41">
        <v>2.5</v>
      </c>
      <c r="AJ99" s="41" t="s">
        <v>22</v>
      </c>
      <c r="AK99" s="41">
        <v>2.5</v>
      </c>
      <c r="AL99" s="41" t="s">
        <v>22</v>
      </c>
      <c r="AM99" s="41">
        <v>2.5</v>
      </c>
      <c r="AN99" s="41" t="s">
        <v>22</v>
      </c>
      <c r="AO99" s="41">
        <v>3.75</v>
      </c>
      <c r="AP99" s="41" t="s">
        <v>29</v>
      </c>
      <c r="AQ99" s="41">
        <v>2.5</v>
      </c>
      <c r="AR99" s="41" t="s">
        <v>22</v>
      </c>
      <c r="AS99" s="41">
        <v>1.25</v>
      </c>
      <c r="AT99" s="41" t="s">
        <v>22</v>
      </c>
      <c r="AU99" s="41">
        <v>1.25</v>
      </c>
      <c r="AV99" s="41" t="s">
        <v>22</v>
      </c>
      <c r="AW99" s="41">
        <v>2.5</v>
      </c>
      <c r="AX99" s="41" t="s">
        <v>22</v>
      </c>
      <c r="AY99" s="41">
        <v>2.5</v>
      </c>
      <c r="AZ99" s="41" t="s">
        <v>22</v>
      </c>
      <c r="BA99" s="41">
        <v>2.5</v>
      </c>
      <c r="BB99" s="41" t="s">
        <v>22</v>
      </c>
      <c r="BC99" s="41">
        <v>1.25</v>
      </c>
      <c r="BD99" s="41" t="s">
        <v>22</v>
      </c>
      <c r="BE99" s="41">
        <v>3.75</v>
      </c>
      <c r="BF99" s="41" t="s">
        <v>29</v>
      </c>
      <c r="BG99" s="41">
        <v>2.5</v>
      </c>
      <c r="BH99" s="41" t="s">
        <v>22</v>
      </c>
      <c r="BI99" s="41">
        <v>1.25</v>
      </c>
      <c r="BJ99" s="41" t="s">
        <v>22</v>
      </c>
      <c r="BK99" s="41">
        <v>2.6666666666666665</v>
      </c>
      <c r="BL99" s="41" t="s">
        <v>22</v>
      </c>
      <c r="BM99" s="180">
        <v>2</v>
      </c>
      <c r="BN99" s="131" t="s">
        <v>22</v>
      </c>
      <c r="BO99" s="131">
        <v>4</v>
      </c>
      <c r="BP99" s="131" t="s">
        <v>29</v>
      </c>
      <c r="BQ99" s="131">
        <v>2.5</v>
      </c>
      <c r="BR99" s="131" t="s">
        <v>22</v>
      </c>
      <c r="BS99" s="131">
        <v>5</v>
      </c>
      <c r="BT99" s="131" t="s">
        <v>29</v>
      </c>
      <c r="BU99" s="131">
        <v>5</v>
      </c>
      <c r="BV99" s="204" t="s">
        <v>29</v>
      </c>
      <c r="BW99" s="204">
        <v>3.75</v>
      </c>
      <c r="BX99" s="204" t="s">
        <v>29</v>
      </c>
      <c r="BY99" s="204">
        <v>1.25</v>
      </c>
      <c r="BZ99" s="204" t="s">
        <v>22</v>
      </c>
      <c r="CA99" s="92">
        <v>1.25</v>
      </c>
      <c r="CB99" s="1" t="s">
        <v>22</v>
      </c>
      <c r="CC99" s="164">
        <v>1103</v>
      </c>
      <c r="CD99" s="1" t="s">
        <v>91</v>
      </c>
      <c r="CE99" s="1" t="s">
        <v>73</v>
      </c>
      <c r="CF99" s="1">
        <v>130</v>
      </c>
    </row>
    <row r="100" spans="1:84" ht="13.5" thickBot="1">
      <c r="A100" s="45">
        <v>54</v>
      </c>
      <c r="B100" s="64" t="s">
        <v>220</v>
      </c>
      <c r="C100" s="41">
        <v>6</v>
      </c>
      <c r="D100" s="41">
        <v>25</v>
      </c>
      <c r="E100" s="41" t="s">
        <v>33</v>
      </c>
      <c r="F100" s="41">
        <v>6</v>
      </c>
      <c r="G100" s="41">
        <v>25</v>
      </c>
      <c r="H100" s="41" t="s">
        <v>33</v>
      </c>
      <c r="I100" s="41">
        <v>4</v>
      </c>
      <c r="J100" s="41">
        <v>16.666666666666664</v>
      </c>
      <c r="K100" s="41" t="s">
        <v>33</v>
      </c>
      <c r="L100" s="41">
        <v>7</v>
      </c>
      <c r="M100" s="41">
        <v>29.166666666666668</v>
      </c>
      <c r="N100" s="41" t="s">
        <v>33</v>
      </c>
      <c r="O100" s="41">
        <v>11</v>
      </c>
      <c r="P100" s="41">
        <v>45.833333333333329</v>
      </c>
      <c r="Q100" s="41" t="s">
        <v>33</v>
      </c>
      <c r="R100" s="41">
        <v>16</v>
      </c>
      <c r="S100" s="41">
        <v>35.555555555555557</v>
      </c>
      <c r="T100" s="41" t="s">
        <v>33</v>
      </c>
      <c r="U100" s="41">
        <v>11</v>
      </c>
      <c r="V100" s="41">
        <v>36.666666666666664</v>
      </c>
      <c r="W100" s="41" t="s">
        <v>33</v>
      </c>
      <c r="X100" s="41">
        <v>3</v>
      </c>
      <c r="Y100" s="41">
        <v>12.5</v>
      </c>
      <c r="Z100" s="41" t="s">
        <v>33</v>
      </c>
      <c r="AA100" s="45">
        <v>226.38888888888889</v>
      </c>
      <c r="AB100" s="45">
        <v>28.298611111111111</v>
      </c>
      <c r="AC100" s="89">
        <v>971</v>
      </c>
      <c r="AD100" s="41">
        <v>0</v>
      </c>
      <c r="AE100" s="41">
        <v>0</v>
      </c>
      <c r="AF100" s="41" t="s">
        <v>47</v>
      </c>
      <c r="AG100" s="41">
        <v>3.75</v>
      </c>
      <c r="AH100" s="41" t="s">
        <v>29</v>
      </c>
      <c r="AI100" s="41">
        <v>2.5</v>
      </c>
      <c r="AJ100" s="41" t="s">
        <v>22</v>
      </c>
      <c r="AK100" s="41">
        <v>1.25</v>
      </c>
      <c r="AL100" s="41" t="s">
        <v>22</v>
      </c>
      <c r="AM100" s="41">
        <v>2.5</v>
      </c>
      <c r="AN100" s="41" t="s">
        <v>22</v>
      </c>
      <c r="AO100" s="41">
        <v>2.5</v>
      </c>
      <c r="AP100" s="41" t="s">
        <v>22</v>
      </c>
      <c r="AQ100" s="41">
        <v>2.5</v>
      </c>
      <c r="AR100" s="41" t="s">
        <v>22</v>
      </c>
      <c r="AS100" s="41">
        <v>6.25</v>
      </c>
      <c r="AT100" s="41" t="s">
        <v>29</v>
      </c>
      <c r="AU100" s="41">
        <v>1.25</v>
      </c>
      <c r="AV100" s="41" t="s">
        <v>22</v>
      </c>
      <c r="AW100" s="41">
        <v>0</v>
      </c>
      <c r="AX100" s="41" t="s">
        <v>22</v>
      </c>
      <c r="AY100" s="41">
        <v>0</v>
      </c>
      <c r="AZ100" s="41" t="s">
        <v>22</v>
      </c>
      <c r="BA100" s="41">
        <v>2.5</v>
      </c>
      <c r="BB100" s="41" t="s">
        <v>22</v>
      </c>
      <c r="BC100" s="41">
        <v>3.75</v>
      </c>
      <c r="BD100" s="41" t="s">
        <v>29</v>
      </c>
      <c r="BE100" s="41">
        <v>2.5</v>
      </c>
      <c r="BF100" s="41" t="s">
        <v>22</v>
      </c>
      <c r="BG100" s="41">
        <v>3.75</v>
      </c>
      <c r="BH100" s="41" t="s">
        <v>29</v>
      </c>
      <c r="BI100" s="41">
        <v>5</v>
      </c>
      <c r="BJ100" s="41" t="s">
        <v>29</v>
      </c>
      <c r="BK100" s="41">
        <v>2.6666666666666665</v>
      </c>
      <c r="BL100" s="41" t="s">
        <v>22</v>
      </c>
      <c r="BM100" s="180">
        <v>5.333333333333333</v>
      </c>
      <c r="BN100" s="131" t="s">
        <v>29</v>
      </c>
      <c r="BO100" s="131">
        <v>2.6666666666666665</v>
      </c>
      <c r="BP100" s="131" t="s">
        <v>22</v>
      </c>
      <c r="BQ100" s="131">
        <v>2.5</v>
      </c>
      <c r="BR100" s="131" t="s">
        <v>22</v>
      </c>
      <c r="BS100" s="131">
        <v>3.75</v>
      </c>
      <c r="BT100" s="131" t="s">
        <v>29</v>
      </c>
      <c r="BU100" s="131">
        <v>3.75</v>
      </c>
      <c r="BV100" s="204" t="s">
        <v>29</v>
      </c>
      <c r="BW100" s="204">
        <v>2.5</v>
      </c>
      <c r="BX100" s="204" t="s">
        <v>22</v>
      </c>
      <c r="BY100" s="204">
        <v>3.75</v>
      </c>
      <c r="BZ100" s="204" t="s">
        <v>29</v>
      </c>
      <c r="CA100" s="92">
        <v>1.25</v>
      </c>
      <c r="CB100" s="1" t="s">
        <v>22</v>
      </c>
      <c r="CC100" s="164">
        <v>1103</v>
      </c>
      <c r="CD100" s="1" t="s">
        <v>93</v>
      </c>
      <c r="CE100" s="1" t="s">
        <v>73</v>
      </c>
      <c r="CF100" s="1">
        <v>131</v>
      </c>
    </row>
    <row r="101" spans="1:84" ht="13.5" thickBot="1">
      <c r="A101" s="45">
        <v>86</v>
      </c>
      <c r="B101" s="64" t="s">
        <v>223</v>
      </c>
      <c r="C101" s="41">
        <v>5</v>
      </c>
      <c r="D101" s="41">
        <v>20.833333333333336</v>
      </c>
      <c r="E101" s="41" t="s">
        <v>33</v>
      </c>
      <c r="F101" s="41">
        <v>9</v>
      </c>
      <c r="G101" s="41">
        <v>37.5</v>
      </c>
      <c r="H101" s="41" t="s">
        <v>33</v>
      </c>
      <c r="I101" s="41">
        <v>3</v>
      </c>
      <c r="J101" s="41">
        <v>12.5</v>
      </c>
      <c r="K101" s="41" t="s">
        <v>33</v>
      </c>
      <c r="L101" s="41">
        <v>9</v>
      </c>
      <c r="M101" s="41">
        <v>37.5</v>
      </c>
      <c r="N101" s="41" t="s">
        <v>33</v>
      </c>
      <c r="O101" s="41">
        <v>10</v>
      </c>
      <c r="P101" s="41">
        <v>41.666666666666671</v>
      </c>
      <c r="Q101" s="41" t="s">
        <v>33</v>
      </c>
      <c r="R101" s="41">
        <v>16</v>
      </c>
      <c r="S101" s="41">
        <v>35.555555555555557</v>
      </c>
      <c r="T101" s="41" t="s">
        <v>33</v>
      </c>
      <c r="U101" s="41">
        <v>7</v>
      </c>
      <c r="V101" s="41">
        <v>23.333333333333332</v>
      </c>
      <c r="W101" s="41" t="s">
        <v>33</v>
      </c>
      <c r="X101" s="41">
        <v>4</v>
      </c>
      <c r="Y101" s="41">
        <v>16.666666666666664</v>
      </c>
      <c r="Z101" s="41" t="s">
        <v>33</v>
      </c>
      <c r="AA101" s="45">
        <v>225.55555555555554</v>
      </c>
      <c r="AB101" s="45">
        <v>28.194444444444443</v>
      </c>
      <c r="AC101" s="89">
        <v>971</v>
      </c>
      <c r="AD101" s="41">
        <v>0</v>
      </c>
      <c r="AE101" s="41">
        <v>0</v>
      </c>
      <c r="AF101" s="41" t="s">
        <v>47</v>
      </c>
      <c r="AG101" s="41">
        <v>1.25</v>
      </c>
      <c r="AH101" s="41" t="s">
        <v>22</v>
      </c>
      <c r="AI101" s="41">
        <v>2.5</v>
      </c>
      <c r="AJ101" s="41" t="s">
        <v>22</v>
      </c>
      <c r="AK101" s="41">
        <v>2.5</v>
      </c>
      <c r="AL101" s="41" t="s">
        <v>22</v>
      </c>
      <c r="AM101" s="41">
        <v>5</v>
      </c>
      <c r="AN101" s="41" t="s">
        <v>29</v>
      </c>
      <c r="AO101" s="41">
        <v>3.75</v>
      </c>
      <c r="AP101" s="41" t="s">
        <v>29</v>
      </c>
      <c r="AQ101" s="41">
        <v>5</v>
      </c>
      <c r="AR101" s="41" t="s">
        <v>29</v>
      </c>
      <c r="AS101" s="41">
        <v>1.25</v>
      </c>
      <c r="AT101" s="41" t="s">
        <v>22</v>
      </c>
      <c r="AU101" s="41">
        <v>2.5</v>
      </c>
      <c r="AV101" s="41" t="s">
        <v>22</v>
      </c>
      <c r="AW101" s="41">
        <v>0</v>
      </c>
      <c r="AX101" s="41" t="s">
        <v>22</v>
      </c>
      <c r="AY101" s="41">
        <v>3.75</v>
      </c>
      <c r="AZ101" s="41" t="s">
        <v>29</v>
      </c>
      <c r="BA101" s="41">
        <v>1.25</v>
      </c>
      <c r="BB101" s="41" t="s">
        <v>22</v>
      </c>
      <c r="BC101" s="41">
        <v>3.75</v>
      </c>
      <c r="BD101" s="41" t="s">
        <v>29</v>
      </c>
      <c r="BE101" s="41">
        <v>2.5</v>
      </c>
      <c r="BF101" s="41" t="s">
        <v>22</v>
      </c>
      <c r="BG101" s="41">
        <v>6.25</v>
      </c>
      <c r="BH101" s="41" t="s">
        <v>29</v>
      </c>
      <c r="BI101" s="41">
        <v>6.25</v>
      </c>
      <c r="BJ101" s="41" t="s">
        <v>29</v>
      </c>
      <c r="BK101" s="41">
        <v>4</v>
      </c>
      <c r="BL101" s="41" t="s">
        <v>29</v>
      </c>
      <c r="BM101" s="180">
        <v>4</v>
      </c>
      <c r="BN101" s="131" t="s">
        <v>29</v>
      </c>
      <c r="BO101" s="131">
        <v>2.6666666666666665</v>
      </c>
      <c r="BP101" s="131" t="s">
        <v>22</v>
      </c>
      <c r="BQ101" s="131">
        <v>3.75</v>
      </c>
      <c r="BR101" s="131" t="s">
        <v>29</v>
      </c>
      <c r="BS101" s="131">
        <v>0</v>
      </c>
      <c r="BT101" s="131" t="s">
        <v>22</v>
      </c>
      <c r="BU101" s="131">
        <v>2.5</v>
      </c>
      <c r="BV101" s="204" t="s">
        <v>22</v>
      </c>
      <c r="BW101" s="204">
        <v>1.25</v>
      </c>
      <c r="BX101" s="204" t="s">
        <v>22</v>
      </c>
      <c r="BY101" s="204">
        <v>1.25</v>
      </c>
      <c r="BZ101" s="204" t="s">
        <v>22</v>
      </c>
      <c r="CA101" s="92">
        <v>2.5</v>
      </c>
      <c r="CB101" s="1" t="s">
        <v>22</v>
      </c>
      <c r="CC101" s="164">
        <v>1103</v>
      </c>
      <c r="CD101" s="1" t="s">
        <v>93</v>
      </c>
      <c r="CE101" s="1" t="s">
        <v>73</v>
      </c>
      <c r="CF101" s="1">
        <v>134</v>
      </c>
    </row>
    <row r="102" spans="1:84" ht="13.5" thickBot="1">
      <c r="A102" s="45">
        <v>124</v>
      </c>
      <c r="B102" s="64" t="s">
        <v>231</v>
      </c>
      <c r="C102" s="41">
        <v>6</v>
      </c>
      <c r="D102" s="41">
        <v>25</v>
      </c>
      <c r="E102" s="41" t="s">
        <v>33</v>
      </c>
      <c r="F102" s="41">
        <v>7</v>
      </c>
      <c r="G102" s="41">
        <v>29.166666666666668</v>
      </c>
      <c r="H102" s="41" t="s">
        <v>33</v>
      </c>
      <c r="I102" s="41">
        <v>7</v>
      </c>
      <c r="J102" s="41">
        <v>29.166666666666668</v>
      </c>
      <c r="K102" s="41" t="s">
        <v>33</v>
      </c>
      <c r="L102" s="41">
        <v>4</v>
      </c>
      <c r="M102" s="41">
        <v>16.666666666666664</v>
      </c>
      <c r="N102" s="41" t="s">
        <v>33</v>
      </c>
      <c r="O102" s="41">
        <v>10</v>
      </c>
      <c r="P102" s="41">
        <v>41.666666666666671</v>
      </c>
      <c r="Q102" s="41" t="s">
        <v>33</v>
      </c>
      <c r="R102" s="41">
        <v>12</v>
      </c>
      <c r="S102" s="41">
        <v>26.666666666666668</v>
      </c>
      <c r="T102" s="41" t="s">
        <v>33</v>
      </c>
      <c r="U102" s="41">
        <v>7</v>
      </c>
      <c r="V102" s="41">
        <v>23.333333333333332</v>
      </c>
      <c r="W102" s="41" t="s">
        <v>33</v>
      </c>
      <c r="X102" s="41">
        <v>6</v>
      </c>
      <c r="Y102" s="41">
        <v>25</v>
      </c>
      <c r="Z102" s="41" t="s">
        <v>33</v>
      </c>
      <c r="AA102" s="45">
        <v>216.66666666666669</v>
      </c>
      <c r="AB102" s="45">
        <v>27.083333333333336</v>
      </c>
      <c r="AC102" s="89">
        <v>975</v>
      </c>
      <c r="AD102" s="41">
        <v>0</v>
      </c>
      <c r="AE102" s="41">
        <v>0</v>
      </c>
      <c r="AF102" s="41" t="s">
        <v>47</v>
      </c>
      <c r="AG102" s="41">
        <v>2.5</v>
      </c>
      <c r="AH102" s="41" t="s">
        <v>22</v>
      </c>
      <c r="AI102" s="41">
        <v>1.25</v>
      </c>
      <c r="AJ102" s="41" t="s">
        <v>22</v>
      </c>
      <c r="AK102" s="41">
        <v>3.75</v>
      </c>
      <c r="AL102" s="41" t="s">
        <v>29</v>
      </c>
      <c r="AM102" s="41">
        <v>2.5</v>
      </c>
      <c r="AN102" s="41" t="s">
        <v>22</v>
      </c>
      <c r="AO102" s="41">
        <v>3.75</v>
      </c>
      <c r="AP102" s="41" t="s">
        <v>29</v>
      </c>
      <c r="AQ102" s="41">
        <v>1.25</v>
      </c>
      <c r="AR102" s="41" t="s">
        <v>22</v>
      </c>
      <c r="AS102" s="41">
        <v>1.25</v>
      </c>
      <c r="AT102" s="41" t="s">
        <v>22</v>
      </c>
      <c r="AU102" s="41">
        <v>3.75</v>
      </c>
      <c r="AV102" s="41" t="s">
        <v>29</v>
      </c>
      <c r="AW102" s="41">
        <v>1.25</v>
      </c>
      <c r="AX102" s="41" t="s">
        <v>22</v>
      </c>
      <c r="AY102" s="41">
        <v>1.25</v>
      </c>
      <c r="AZ102" s="41" t="s">
        <v>22</v>
      </c>
      <c r="BA102" s="41">
        <v>5</v>
      </c>
      <c r="BB102" s="41" t="s">
        <v>29</v>
      </c>
      <c r="BC102" s="41">
        <v>2.5</v>
      </c>
      <c r="BD102" s="41" t="s">
        <v>22</v>
      </c>
      <c r="BE102" s="41">
        <v>3.75</v>
      </c>
      <c r="BF102" s="41" t="s">
        <v>29</v>
      </c>
      <c r="BG102" s="41">
        <v>0</v>
      </c>
      <c r="BH102" s="41" t="s">
        <v>22</v>
      </c>
      <c r="BI102" s="41">
        <v>3.75</v>
      </c>
      <c r="BJ102" s="41" t="s">
        <v>29</v>
      </c>
      <c r="BK102" s="41">
        <v>1.3333333333333333</v>
      </c>
      <c r="BL102" s="41" t="s">
        <v>22</v>
      </c>
      <c r="BM102" s="180">
        <v>4</v>
      </c>
      <c r="BN102" s="131" t="s">
        <v>29</v>
      </c>
      <c r="BO102" s="131">
        <v>2.6666666666666665</v>
      </c>
      <c r="BP102" s="131" t="s">
        <v>22</v>
      </c>
      <c r="BQ102" s="131">
        <v>2.5</v>
      </c>
      <c r="BR102" s="131" t="s">
        <v>22</v>
      </c>
      <c r="BS102" s="131">
        <v>1.25</v>
      </c>
      <c r="BT102" s="131" t="s">
        <v>22</v>
      </c>
      <c r="BU102" s="131">
        <v>3.75</v>
      </c>
      <c r="BV102" s="204" t="s">
        <v>29</v>
      </c>
      <c r="BW102" s="204">
        <v>1.25</v>
      </c>
      <c r="BX102" s="204" t="s">
        <v>22</v>
      </c>
      <c r="BY102" s="204">
        <v>3.75</v>
      </c>
      <c r="BZ102" s="204" t="s">
        <v>29</v>
      </c>
      <c r="CA102" s="92">
        <v>1.25</v>
      </c>
      <c r="CB102" s="1" t="s">
        <v>22</v>
      </c>
      <c r="CC102" s="164">
        <v>1103</v>
      </c>
      <c r="CD102" s="1" t="s">
        <v>91</v>
      </c>
      <c r="CE102" s="1" t="s">
        <v>73</v>
      </c>
      <c r="CF102" s="1">
        <v>142</v>
      </c>
    </row>
    <row r="103" spans="1:84" ht="13.5" thickBot="1">
      <c r="A103" s="45">
        <v>92</v>
      </c>
      <c r="B103" s="64" t="s">
        <v>240</v>
      </c>
      <c r="C103" s="41">
        <v>5</v>
      </c>
      <c r="D103" s="41">
        <v>20.833333333333336</v>
      </c>
      <c r="E103" s="41" t="s">
        <v>33</v>
      </c>
      <c r="F103" s="41">
        <v>3</v>
      </c>
      <c r="G103" s="41">
        <v>12.5</v>
      </c>
      <c r="H103" s="41" t="s">
        <v>33</v>
      </c>
      <c r="I103" s="41">
        <v>7</v>
      </c>
      <c r="J103" s="41">
        <v>29.166666666666668</v>
      </c>
      <c r="K103" s="41" t="s">
        <v>33</v>
      </c>
      <c r="L103" s="41">
        <v>5</v>
      </c>
      <c r="M103" s="41">
        <v>20.833333333333336</v>
      </c>
      <c r="N103" s="41" t="s">
        <v>33</v>
      </c>
      <c r="O103" s="41">
        <v>8</v>
      </c>
      <c r="P103" s="41">
        <v>33.333333333333329</v>
      </c>
      <c r="Q103" s="41" t="s">
        <v>33</v>
      </c>
      <c r="R103" s="41">
        <v>18</v>
      </c>
      <c r="S103" s="41">
        <v>40</v>
      </c>
      <c r="T103" s="41" t="s">
        <v>33</v>
      </c>
      <c r="U103" s="41">
        <v>7</v>
      </c>
      <c r="V103" s="41">
        <v>23.333333333333332</v>
      </c>
      <c r="W103" s="41" t="s">
        <v>33</v>
      </c>
      <c r="X103" s="41">
        <v>7</v>
      </c>
      <c r="Y103" s="41">
        <v>29.166666666666668</v>
      </c>
      <c r="Z103" s="41" t="s">
        <v>33</v>
      </c>
      <c r="AA103" s="45">
        <v>209.16666666666669</v>
      </c>
      <c r="AB103" s="45">
        <v>26.145833333333336</v>
      </c>
      <c r="AC103" s="89">
        <v>979</v>
      </c>
      <c r="AD103" s="41">
        <v>0</v>
      </c>
      <c r="AE103" s="41">
        <v>0</v>
      </c>
      <c r="AF103" s="41" t="s">
        <v>47</v>
      </c>
      <c r="AG103" s="41">
        <v>2.5</v>
      </c>
      <c r="AH103" s="41" t="s">
        <v>22</v>
      </c>
      <c r="AI103" s="41">
        <v>1.25</v>
      </c>
      <c r="AJ103" s="41" t="s">
        <v>22</v>
      </c>
      <c r="AK103" s="41">
        <v>2.5</v>
      </c>
      <c r="AL103" s="41" t="s">
        <v>22</v>
      </c>
      <c r="AM103" s="41">
        <v>2.5</v>
      </c>
      <c r="AN103" s="41" t="s">
        <v>22</v>
      </c>
      <c r="AO103" s="41">
        <v>0</v>
      </c>
      <c r="AP103" s="41" t="s">
        <v>22</v>
      </c>
      <c r="AQ103" s="41">
        <v>1.25</v>
      </c>
      <c r="AR103" s="41" t="s">
        <v>22</v>
      </c>
      <c r="AS103" s="41">
        <v>3.75</v>
      </c>
      <c r="AT103" s="41" t="s">
        <v>29</v>
      </c>
      <c r="AU103" s="41">
        <v>2.5</v>
      </c>
      <c r="AV103" s="41" t="s">
        <v>22</v>
      </c>
      <c r="AW103" s="41">
        <v>1.25</v>
      </c>
      <c r="AX103" s="41" t="s">
        <v>22</v>
      </c>
      <c r="AY103" s="41">
        <v>1.25</v>
      </c>
      <c r="AZ103" s="41" t="s">
        <v>22</v>
      </c>
      <c r="BA103" s="41">
        <v>2.5</v>
      </c>
      <c r="BB103" s="41" t="s">
        <v>22</v>
      </c>
      <c r="BC103" s="41">
        <v>3.75</v>
      </c>
      <c r="BD103" s="41" t="s">
        <v>29</v>
      </c>
      <c r="BE103" s="41">
        <v>2.5</v>
      </c>
      <c r="BF103" s="41" t="s">
        <v>22</v>
      </c>
      <c r="BG103" s="41">
        <v>3.75</v>
      </c>
      <c r="BH103" s="41" t="s">
        <v>29</v>
      </c>
      <c r="BI103" s="41">
        <v>2.5</v>
      </c>
      <c r="BJ103" s="41" t="s">
        <v>22</v>
      </c>
      <c r="BK103" s="41">
        <v>4.666666666666667</v>
      </c>
      <c r="BL103" s="41" t="s">
        <v>29</v>
      </c>
      <c r="BM103" s="180">
        <v>4</v>
      </c>
      <c r="BN103" s="131" t="s">
        <v>29</v>
      </c>
      <c r="BO103" s="131">
        <v>3.333333333333333</v>
      </c>
      <c r="BP103" s="131" t="s">
        <v>22</v>
      </c>
      <c r="BQ103" s="131">
        <v>1.25</v>
      </c>
      <c r="BR103" s="131" t="s">
        <v>22</v>
      </c>
      <c r="BS103" s="131">
        <v>6.25</v>
      </c>
      <c r="BT103" s="131" t="s">
        <v>29</v>
      </c>
      <c r="BU103" s="131">
        <v>1.25</v>
      </c>
      <c r="BV103" s="204" t="s">
        <v>22</v>
      </c>
      <c r="BW103" s="204">
        <v>1.25</v>
      </c>
      <c r="BX103" s="204" t="s">
        <v>22</v>
      </c>
      <c r="BY103" s="204">
        <v>2.5</v>
      </c>
      <c r="BZ103" s="204" t="s">
        <v>22</v>
      </c>
      <c r="CA103" s="92">
        <v>2.5</v>
      </c>
      <c r="CB103" s="1" t="s">
        <v>22</v>
      </c>
      <c r="CC103" s="164">
        <v>1103</v>
      </c>
      <c r="CD103" s="1" t="s">
        <v>93</v>
      </c>
      <c r="CE103" s="1" t="s">
        <v>73</v>
      </c>
      <c r="CF103" s="1">
        <v>151</v>
      </c>
    </row>
    <row r="104" spans="1:84" ht="13.5" thickBot="1">
      <c r="A104" s="45">
        <v>164</v>
      </c>
      <c r="B104" s="64" t="s">
        <v>242</v>
      </c>
      <c r="C104" s="41">
        <v>6</v>
      </c>
      <c r="D104" s="41">
        <v>25</v>
      </c>
      <c r="E104" s="41" t="s">
        <v>33</v>
      </c>
      <c r="F104" s="41">
        <v>2</v>
      </c>
      <c r="G104" s="41">
        <v>8.3333333333333321</v>
      </c>
      <c r="H104" s="41" t="s">
        <v>33</v>
      </c>
      <c r="I104" s="41">
        <v>7</v>
      </c>
      <c r="J104" s="41">
        <v>29.166666666666668</v>
      </c>
      <c r="K104" s="41" t="s">
        <v>33</v>
      </c>
      <c r="L104" s="41">
        <v>6</v>
      </c>
      <c r="M104" s="41">
        <v>25</v>
      </c>
      <c r="N104" s="41" t="s">
        <v>33</v>
      </c>
      <c r="O104" s="41">
        <v>9</v>
      </c>
      <c r="P104" s="41">
        <v>37.5</v>
      </c>
      <c r="Q104" s="41" t="s">
        <v>33</v>
      </c>
      <c r="R104" s="41">
        <v>15</v>
      </c>
      <c r="S104" s="41">
        <v>33.333333333333329</v>
      </c>
      <c r="T104" s="41" t="s">
        <v>33</v>
      </c>
      <c r="U104" s="41">
        <v>7</v>
      </c>
      <c r="V104" s="41">
        <v>23.333333333333332</v>
      </c>
      <c r="W104" s="41" t="s">
        <v>33</v>
      </c>
      <c r="X104" s="41">
        <v>6</v>
      </c>
      <c r="Y104" s="41">
        <v>25</v>
      </c>
      <c r="Z104" s="41" t="s">
        <v>33</v>
      </c>
      <c r="AA104" s="45">
        <v>206.66666666666666</v>
      </c>
      <c r="AB104" s="45">
        <v>25.833333333333332</v>
      </c>
      <c r="AC104" s="89">
        <v>979</v>
      </c>
      <c r="AD104" s="41">
        <v>0</v>
      </c>
      <c r="AE104" s="41">
        <v>0</v>
      </c>
      <c r="AF104" s="41" t="s">
        <v>47</v>
      </c>
      <c r="AG104" s="41">
        <v>5</v>
      </c>
      <c r="AH104" s="41" t="s">
        <v>29</v>
      </c>
      <c r="AI104" s="41">
        <v>0</v>
      </c>
      <c r="AJ104" s="41" t="s">
        <v>22</v>
      </c>
      <c r="AK104" s="41">
        <v>2.5</v>
      </c>
      <c r="AL104" s="41" t="s">
        <v>22</v>
      </c>
      <c r="AM104" s="41">
        <v>0</v>
      </c>
      <c r="AN104" s="41" t="s">
        <v>22</v>
      </c>
      <c r="AO104" s="41">
        <v>1.25</v>
      </c>
      <c r="AP104" s="41" t="s">
        <v>22</v>
      </c>
      <c r="AQ104" s="41">
        <v>1.25</v>
      </c>
      <c r="AR104" s="41" t="s">
        <v>22</v>
      </c>
      <c r="AS104" s="41">
        <v>0</v>
      </c>
      <c r="AT104" s="41" t="s">
        <v>22</v>
      </c>
      <c r="AU104" s="41">
        <v>2.5</v>
      </c>
      <c r="AV104" s="41" t="s">
        <v>22</v>
      </c>
      <c r="AW104" s="41">
        <v>2.5</v>
      </c>
      <c r="AX104" s="41" t="s">
        <v>22</v>
      </c>
      <c r="AY104" s="41">
        <v>2.5</v>
      </c>
      <c r="AZ104" s="41" t="s">
        <v>22</v>
      </c>
      <c r="BA104" s="41">
        <v>5</v>
      </c>
      <c r="BB104" s="41" t="s">
        <v>29</v>
      </c>
      <c r="BC104" s="41">
        <v>3.75</v>
      </c>
      <c r="BD104" s="41" t="s">
        <v>29</v>
      </c>
      <c r="BE104" s="41">
        <v>5</v>
      </c>
      <c r="BF104" s="41" t="s">
        <v>29</v>
      </c>
      <c r="BG104" s="41">
        <v>3.75</v>
      </c>
      <c r="BH104" s="41" t="s">
        <v>29</v>
      </c>
      <c r="BI104" s="41">
        <v>3.75</v>
      </c>
      <c r="BJ104" s="41" t="s">
        <v>29</v>
      </c>
      <c r="BK104" s="41">
        <v>4</v>
      </c>
      <c r="BL104" s="41" t="s">
        <v>29</v>
      </c>
      <c r="BM104" s="180">
        <v>2.6666666666666665</v>
      </c>
      <c r="BN104" s="131" t="s">
        <v>22</v>
      </c>
      <c r="BO104" s="131">
        <v>3.333333333333333</v>
      </c>
      <c r="BP104" s="131" t="s">
        <v>22</v>
      </c>
      <c r="BQ104" s="131">
        <v>5</v>
      </c>
      <c r="BR104" s="131" t="s">
        <v>29</v>
      </c>
      <c r="BS104" s="131">
        <v>3.75</v>
      </c>
      <c r="BT104" s="131" t="s">
        <v>29</v>
      </c>
      <c r="BU104" s="131">
        <v>0</v>
      </c>
      <c r="BV104" s="204" t="s">
        <v>22</v>
      </c>
      <c r="BW104" s="204">
        <v>1.25</v>
      </c>
      <c r="BX104" s="204" t="s">
        <v>22</v>
      </c>
      <c r="BY104" s="204">
        <v>1.25</v>
      </c>
      <c r="BZ104" s="204" t="s">
        <v>22</v>
      </c>
      <c r="CA104" s="92">
        <v>1.25</v>
      </c>
      <c r="CB104" s="1" t="s">
        <v>22</v>
      </c>
      <c r="CC104" s="164">
        <v>1103</v>
      </c>
      <c r="CD104" s="1" t="s">
        <v>91</v>
      </c>
      <c r="CE104" s="1" t="s">
        <v>73</v>
      </c>
      <c r="CF104" s="1">
        <v>153</v>
      </c>
    </row>
    <row r="105" spans="1:84" ht="13.5" thickBot="1">
      <c r="A105" s="45">
        <v>49</v>
      </c>
      <c r="B105" s="64" t="s">
        <v>244</v>
      </c>
      <c r="C105" s="41">
        <v>5</v>
      </c>
      <c r="D105" s="41">
        <v>20.833333333333336</v>
      </c>
      <c r="E105" s="41" t="s">
        <v>33</v>
      </c>
      <c r="F105" s="41">
        <v>6</v>
      </c>
      <c r="G105" s="41">
        <v>25</v>
      </c>
      <c r="H105" s="41" t="s">
        <v>33</v>
      </c>
      <c r="I105" s="41">
        <v>4</v>
      </c>
      <c r="J105" s="41">
        <v>16.666666666666664</v>
      </c>
      <c r="K105" s="41" t="s">
        <v>33</v>
      </c>
      <c r="L105" s="41">
        <v>5</v>
      </c>
      <c r="M105" s="41">
        <v>20.833333333333336</v>
      </c>
      <c r="N105" s="41" t="s">
        <v>33</v>
      </c>
      <c r="O105" s="41">
        <v>5</v>
      </c>
      <c r="P105" s="41">
        <v>20.833333333333336</v>
      </c>
      <c r="Q105" s="41" t="s">
        <v>33</v>
      </c>
      <c r="R105" s="41">
        <v>16</v>
      </c>
      <c r="S105" s="41">
        <v>35.555555555555557</v>
      </c>
      <c r="T105" s="41" t="s">
        <v>33</v>
      </c>
      <c r="U105" s="41">
        <v>7</v>
      </c>
      <c r="V105" s="41">
        <v>23.333333333333332</v>
      </c>
      <c r="W105" s="41" t="s">
        <v>33</v>
      </c>
      <c r="X105" s="41">
        <v>9</v>
      </c>
      <c r="Y105" s="41">
        <v>37.5</v>
      </c>
      <c r="Z105" s="41" t="s">
        <v>33</v>
      </c>
      <c r="AA105" s="45">
        <v>200.55555555555557</v>
      </c>
      <c r="AB105" s="45">
        <v>25.069444444444446</v>
      </c>
      <c r="AC105" s="89">
        <v>979</v>
      </c>
      <c r="AD105" s="41">
        <v>0</v>
      </c>
      <c r="AE105" s="41">
        <v>0</v>
      </c>
      <c r="AF105" s="41" t="s">
        <v>47</v>
      </c>
      <c r="AG105" s="41">
        <v>2.5</v>
      </c>
      <c r="AH105" s="41" t="s">
        <v>22</v>
      </c>
      <c r="AI105" s="41">
        <v>2.5</v>
      </c>
      <c r="AJ105" s="41" t="s">
        <v>22</v>
      </c>
      <c r="AK105" s="41">
        <v>1.25</v>
      </c>
      <c r="AL105" s="41" t="s">
        <v>22</v>
      </c>
      <c r="AM105" s="41">
        <v>2.5</v>
      </c>
      <c r="AN105" s="41" t="s">
        <v>22</v>
      </c>
      <c r="AO105" s="41">
        <v>2.5</v>
      </c>
      <c r="AP105" s="41" t="s">
        <v>22</v>
      </c>
      <c r="AQ105" s="41">
        <v>2.5</v>
      </c>
      <c r="AR105" s="41" t="s">
        <v>22</v>
      </c>
      <c r="AS105" s="41">
        <v>1.25</v>
      </c>
      <c r="AT105" s="41" t="s">
        <v>22</v>
      </c>
      <c r="AU105" s="41">
        <v>0</v>
      </c>
      <c r="AV105" s="41" t="s">
        <v>22</v>
      </c>
      <c r="AW105" s="41">
        <v>2.5</v>
      </c>
      <c r="AX105" s="41" t="s">
        <v>22</v>
      </c>
      <c r="AY105" s="41">
        <v>0</v>
      </c>
      <c r="AZ105" s="41" t="s">
        <v>22</v>
      </c>
      <c r="BA105" s="41">
        <v>3.75</v>
      </c>
      <c r="BB105" s="41" t="s">
        <v>29</v>
      </c>
      <c r="BC105" s="41">
        <v>3.75</v>
      </c>
      <c r="BD105" s="41" t="s">
        <v>29</v>
      </c>
      <c r="BE105" s="41">
        <v>3.75</v>
      </c>
      <c r="BF105" s="41" t="s">
        <v>29</v>
      </c>
      <c r="BG105" s="41">
        <v>1.25</v>
      </c>
      <c r="BH105" s="41" t="s">
        <v>22</v>
      </c>
      <c r="BI105" s="41">
        <v>2.5</v>
      </c>
      <c r="BJ105" s="41" t="s">
        <v>22</v>
      </c>
      <c r="BK105" s="41">
        <v>2.6666666666666665</v>
      </c>
      <c r="BL105" s="41" t="s">
        <v>22</v>
      </c>
      <c r="BM105" s="180">
        <v>4</v>
      </c>
      <c r="BN105" s="131" t="s">
        <v>29</v>
      </c>
      <c r="BO105" s="131">
        <v>4</v>
      </c>
      <c r="BP105" s="131" t="s">
        <v>29</v>
      </c>
      <c r="BQ105" s="131">
        <v>2.5</v>
      </c>
      <c r="BR105" s="131" t="s">
        <v>22</v>
      </c>
      <c r="BS105" s="131">
        <v>2.5</v>
      </c>
      <c r="BT105" s="131" t="s">
        <v>22</v>
      </c>
      <c r="BU105" s="131">
        <v>2.5</v>
      </c>
      <c r="BV105" s="204" t="s">
        <v>22</v>
      </c>
      <c r="BW105" s="204">
        <v>3.75</v>
      </c>
      <c r="BX105" s="204" t="s">
        <v>29</v>
      </c>
      <c r="BY105" s="204">
        <v>3.75</v>
      </c>
      <c r="BZ105" s="204" t="s">
        <v>29</v>
      </c>
      <c r="CA105" s="92">
        <v>2.5</v>
      </c>
      <c r="CB105" s="1" t="s">
        <v>22</v>
      </c>
      <c r="CC105" s="164">
        <v>1103</v>
      </c>
      <c r="CD105" s="1" t="s">
        <v>93</v>
      </c>
      <c r="CE105" s="1" t="s">
        <v>73</v>
      </c>
      <c r="CF105" s="1">
        <v>156</v>
      </c>
    </row>
    <row r="106" spans="1:84" ht="13.5" thickBot="1">
      <c r="A106" s="45">
        <v>161</v>
      </c>
      <c r="B106" s="64" t="s">
        <v>245</v>
      </c>
      <c r="C106" s="41">
        <v>4</v>
      </c>
      <c r="D106" s="41">
        <v>16.666666666666664</v>
      </c>
      <c r="E106" s="41" t="s">
        <v>33</v>
      </c>
      <c r="F106" s="41">
        <v>5</v>
      </c>
      <c r="G106" s="41">
        <v>20.833333333333336</v>
      </c>
      <c r="H106" s="41" t="s">
        <v>33</v>
      </c>
      <c r="I106" s="41">
        <v>8</v>
      </c>
      <c r="J106" s="41">
        <v>33.333333333333329</v>
      </c>
      <c r="K106" s="41" t="s">
        <v>33</v>
      </c>
      <c r="L106" s="41">
        <v>5</v>
      </c>
      <c r="M106" s="41">
        <v>20.833333333333336</v>
      </c>
      <c r="N106" s="41" t="s">
        <v>33</v>
      </c>
      <c r="O106" s="41">
        <v>4</v>
      </c>
      <c r="P106" s="41">
        <v>16.666666666666664</v>
      </c>
      <c r="Q106" s="41" t="s">
        <v>33</v>
      </c>
      <c r="R106" s="41">
        <v>13</v>
      </c>
      <c r="S106" s="41">
        <v>28.888888888888886</v>
      </c>
      <c r="T106" s="41" t="s">
        <v>33</v>
      </c>
      <c r="U106" s="41">
        <v>9</v>
      </c>
      <c r="V106" s="41">
        <v>30</v>
      </c>
      <c r="W106" s="41" t="s">
        <v>33</v>
      </c>
      <c r="X106" s="41">
        <v>8</v>
      </c>
      <c r="Y106" s="41">
        <v>33.333333333333329</v>
      </c>
      <c r="Z106" s="41" t="s">
        <v>33</v>
      </c>
      <c r="AA106" s="45">
        <v>200.55555555555554</v>
      </c>
      <c r="AB106" s="45">
        <v>25.069444444444443</v>
      </c>
      <c r="AC106" s="89">
        <v>979</v>
      </c>
      <c r="AD106" s="41">
        <v>0</v>
      </c>
      <c r="AE106" s="41">
        <v>0</v>
      </c>
      <c r="AF106" s="41" t="s">
        <v>47</v>
      </c>
      <c r="AG106" s="41">
        <v>2.5</v>
      </c>
      <c r="AH106" s="41" t="s">
        <v>22</v>
      </c>
      <c r="AI106" s="41">
        <v>1.25</v>
      </c>
      <c r="AJ106" s="41" t="s">
        <v>22</v>
      </c>
      <c r="AK106" s="41">
        <v>1.25</v>
      </c>
      <c r="AL106" s="41" t="s">
        <v>22</v>
      </c>
      <c r="AM106" s="41">
        <v>1.25</v>
      </c>
      <c r="AN106" s="41" t="s">
        <v>22</v>
      </c>
      <c r="AO106" s="41">
        <v>3.75</v>
      </c>
      <c r="AP106" s="41" t="s">
        <v>29</v>
      </c>
      <c r="AQ106" s="41">
        <v>0</v>
      </c>
      <c r="AR106" s="41" t="s">
        <v>22</v>
      </c>
      <c r="AS106" s="41">
        <v>1.25</v>
      </c>
      <c r="AT106" s="41" t="s">
        <v>22</v>
      </c>
      <c r="AU106" s="41">
        <v>3.75</v>
      </c>
      <c r="AV106" s="41" t="s">
        <v>29</v>
      </c>
      <c r="AW106" s="41">
        <v>1.25</v>
      </c>
      <c r="AX106" s="41" t="s">
        <v>22</v>
      </c>
      <c r="AY106" s="41">
        <v>3.75</v>
      </c>
      <c r="AZ106" s="41" t="s">
        <v>29</v>
      </c>
      <c r="BA106" s="41">
        <v>3.75</v>
      </c>
      <c r="BB106" s="41" t="s">
        <v>29</v>
      </c>
      <c r="BC106" s="41">
        <v>3.75</v>
      </c>
      <c r="BD106" s="41" t="s">
        <v>29</v>
      </c>
      <c r="BE106" s="41">
        <v>2.5</v>
      </c>
      <c r="BF106" s="41" t="s">
        <v>22</v>
      </c>
      <c r="BG106" s="41">
        <v>3.75</v>
      </c>
      <c r="BH106" s="41" t="s">
        <v>29</v>
      </c>
      <c r="BI106" s="41">
        <v>1.25</v>
      </c>
      <c r="BJ106" s="41" t="s">
        <v>22</v>
      </c>
      <c r="BK106" s="41">
        <v>1.3333333333333333</v>
      </c>
      <c r="BL106" s="41" t="s">
        <v>22</v>
      </c>
      <c r="BM106" s="180">
        <v>4</v>
      </c>
      <c r="BN106" s="131" t="s">
        <v>29</v>
      </c>
      <c r="BO106" s="131">
        <v>3.333333333333333</v>
      </c>
      <c r="BP106" s="131" t="s">
        <v>22</v>
      </c>
      <c r="BQ106" s="131">
        <v>2.5</v>
      </c>
      <c r="BR106" s="131" t="s">
        <v>22</v>
      </c>
      <c r="BS106" s="131">
        <v>3.75</v>
      </c>
      <c r="BT106" s="131" t="s">
        <v>29</v>
      </c>
      <c r="BU106" s="131">
        <v>3.75</v>
      </c>
      <c r="BV106" s="204" t="s">
        <v>29</v>
      </c>
      <c r="BW106" s="204">
        <v>3.75</v>
      </c>
      <c r="BX106" s="204" t="s">
        <v>29</v>
      </c>
      <c r="BY106" s="204">
        <v>2.5</v>
      </c>
      <c r="BZ106" s="204" t="s">
        <v>22</v>
      </c>
      <c r="CA106" s="92">
        <v>5</v>
      </c>
      <c r="CB106" s="1" t="s">
        <v>29</v>
      </c>
      <c r="CC106" s="164">
        <v>1103</v>
      </c>
      <c r="CD106" s="1" t="s">
        <v>91</v>
      </c>
      <c r="CE106" s="1" t="s">
        <v>73</v>
      </c>
      <c r="CF106" s="1">
        <v>157</v>
      </c>
    </row>
    <row r="107" spans="1:84" ht="13.5" thickBot="1">
      <c r="A107" s="45">
        <v>91</v>
      </c>
      <c r="B107" s="64" t="s">
        <v>248</v>
      </c>
      <c r="C107" s="41">
        <v>5</v>
      </c>
      <c r="D107" s="41">
        <v>20.833333333333336</v>
      </c>
      <c r="E107" s="41" t="s">
        <v>33</v>
      </c>
      <c r="F107" s="41">
        <v>4</v>
      </c>
      <c r="G107" s="41">
        <v>16.666666666666664</v>
      </c>
      <c r="H107" s="41" t="s">
        <v>33</v>
      </c>
      <c r="I107" s="41">
        <v>6</v>
      </c>
      <c r="J107" s="41">
        <v>25</v>
      </c>
      <c r="K107" s="41" t="s">
        <v>33</v>
      </c>
      <c r="L107" s="41">
        <v>4</v>
      </c>
      <c r="M107" s="41">
        <v>16.666666666666664</v>
      </c>
      <c r="N107" s="41" t="s">
        <v>33</v>
      </c>
      <c r="O107" s="41">
        <v>7</v>
      </c>
      <c r="P107" s="41">
        <v>29.166666666666668</v>
      </c>
      <c r="Q107" s="41" t="s">
        <v>33</v>
      </c>
      <c r="R107" s="41">
        <v>11</v>
      </c>
      <c r="S107" s="41">
        <v>24.444444444444443</v>
      </c>
      <c r="T107" s="41" t="s">
        <v>33</v>
      </c>
      <c r="U107" s="41">
        <v>11</v>
      </c>
      <c r="V107" s="41">
        <v>36.666666666666664</v>
      </c>
      <c r="W107" s="41" t="s">
        <v>33</v>
      </c>
      <c r="X107" s="41">
        <v>6</v>
      </c>
      <c r="Y107" s="41">
        <v>25</v>
      </c>
      <c r="Z107" s="41" t="s">
        <v>33</v>
      </c>
      <c r="AA107" s="45">
        <v>194.44444444444443</v>
      </c>
      <c r="AB107" s="45">
        <v>24.305555555555554</v>
      </c>
      <c r="AC107" s="89">
        <v>983</v>
      </c>
      <c r="AD107" s="41">
        <v>0</v>
      </c>
      <c r="AE107" s="41">
        <v>0</v>
      </c>
      <c r="AF107" s="41" t="s">
        <v>47</v>
      </c>
      <c r="AG107" s="41">
        <v>1.25</v>
      </c>
      <c r="AH107" s="41" t="s">
        <v>22</v>
      </c>
      <c r="AI107" s="41">
        <v>0</v>
      </c>
      <c r="AJ107" s="41" t="s">
        <v>22</v>
      </c>
      <c r="AK107" s="41">
        <v>5</v>
      </c>
      <c r="AL107" s="41" t="s">
        <v>29</v>
      </c>
      <c r="AM107" s="41">
        <v>3.75</v>
      </c>
      <c r="AN107" s="41" t="s">
        <v>29</v>
      </c>
      <c r="AO107" s="41">
        <v>1.25</v>
      </c>
      <c r="AP107" s="41" t="s">
        <v>22</v>
      </c>
      <c r="AQ107" s="41">
        <v>2.5</v>
      </c>
      <c r="AR107" s="41" t="s">
        <v>22</v>
      </c>
      <c r="AS107" s="41">
        <v>0</v>
      </c>
      <c r="AT107" s="41" t="s">
        <v>22</v>
      </c>
      <c r="AU107" s="41">
        <v>2.5</v>
      </c>
      <c r="AV107" s="41" t="s">
        <v>22</v>
      </c>
      <c r="AW107" s="41">
        <v>1.25</v>
      </c>
      <c r="AX107" s="41" t="s">
        <v>22</v>
      </c>
      <c r="AY107" s="41">
        <v>1.25</v>
      </c>
      <c r="AZ107" s="41" t="s">
        <v>22</v>
      </c>
      <c r="BA107" s="41">
        <v>2.5</v>
      </c>
      <c r="BB107" s="41" t="s">
        <v>22</v>
      </c>
      <c r="BC107" s="41">
        <v>2.5</v>
      </c>
      <c r="BD107" s="41" t="s">
        <v>22</v>
      </c>
      <c r="BE107" s="41">
        <v>3.75</v>
      </c>
      <c r="BF107" s="41" t="s">
        <v>29</v>
      </c>
      <c r="BG107" s="41">
        <v>1.25</v>
      </c>
      <c r="BH107" s="41" t="s">
        <v>22</v>
      </c>
      <c r="BI107" s="41">
        <v>2.5</v>
      </c>
      <c r="BJ107" s="41" t="s">
        <v>22</v>
      </c>
      <c r="BK107" s="41">
        <v>2</v>
      </c>
      <c r="BL107" s="41" t="s">
        <v>22</v>
      </c>
      <c r="BM107" s="180">
        <v>3.333333333333333</v>
      </c>
      <c r="BN107" s="131" t="s">
        <v>22</v>
      </c>
      <c r="BO107" s="131">
        <v>2</v>
      </c>
      <c r="BP107" s="131" t="s">
        <v>22</v>
      </c>
      <c r="BQ107" s="131">
        <v>6.25</v>
      </c>
      <c r="BR107" s="131" t="s">
        <v>29</v>
      </c>
      <c r="BS107" s="131">
        <v>0</v>
      </c>
      <c r="BT107" s="131" t="s">
        <v>22</v>
      </c>
      <c r="BU107" s="131">
        <v>5</v>
      </c>
      <c r="BV107" s="204" t="s">
        <v>29</v>
      </c>
      <c r="BW107" s="204">
        <v>1.25</v>
      </c>
      <c r="BX107" s="204" t="s">
        <v>22</v>
      </c>
      <c r="BY107" s="204">
        <v>3.75</v>
      </c>
      <c r="BZ107" s="204" t="s">
        <v>29</v>
      </c>
      <c r="CA107" s="92">
        <v>3.75</v>
      </c>
      <c r="CB107" s="1" t="s">
        <v>29</v>
      </c>
      <c r="CC107" s="164">
        <v>1103</v>
      </c>
      <c r="CD107" s="1" t="s">
        <v>93</v>
      </c>
      <c r="CE107" s="1" t="s">
        <v>73</v>
      </c>
      <c r="CF107" s="1">
        <v>161</v>
      </c>
    </row>
    <row r="108" spans="1:84" ht="13.5" thickBot="1">
      <c r="A108" s="45">
        <v>126</v>
      </c>
      <c r="B108" s="64" t="s">
        <v>250</v>
      </c>
      <c r="C108" s="41">
        <v>5</v>
      </c>
      <c r="D108" s="41">
        <v>20.833333333333336</v>
      </c>
      <c r="E108" s="41" t="s">
        <v>33</v>
      </c>
      <c r="F108" s="41">
        <v>6</v>
      </c>
      <c r="G108" s="41">
        <v>25</v>
      </c>
      <c r="H108" s="41" t="s">
        <v>33</v>
      </c>
      <c r="I108" s="41">
        <v>3</v>
      </c>
      <c r="J108" s="41">
        <v>12.5</v>
      </c>
      <c r="K108" s="41" t="s">
        <v>33</v>
      </c>
      <c r="L108" s="41">
        <v>4</v>
      </c>
      <c r="M108" s="41">
        <v>16.666666666666664</v>
      </c>
      <c r="N108" s="41" t="s">
        <v>33</v>
      </c>
      <c r="O108" s="41">
        <v>3</v>
      </c>
      <c r="P108" s="41">
        <v>12.5</v>
      </c>
      <c r="Q108" s="41" t="s">
        <v>33</v>
      </c>
      <c r="R108" s="41">
        <v>17</v>
      </c>
      <c r="S108" s="41">
        <v>37.777777777777779</v>
      </c>
      <c r="T108" s="41" t="s">
        <v>33</v>
      </c>
      <c r="U108" s="41">
        <v>13</v>
      </c>
      <c r="V108" s="41">
        <v>43.333333333333336</v>
      </c>
      <c r="W108" s="41" t="s">
        <v>33</v>
      </c>
      <c r="X108" s="41">
        <v>5</v>
      </c>
      <c r="Y108" s="41">
        <v>20.833333333333336</v>
      </c>
      <c r="Z108" s="41" t="s">
        <v>33</v>
      </c>
      <c r="AA108" s="45">
        <v>189.44444444444446</v>
      </c>
      <c r="AB108" s="45">
        <v>23.680555555555557</v>
      </c>
      <c r="AC108" s="89">
        <v>987</v>
      </c>
      <c r="AD108" s="41">
        <v>0</v>
      </c>
      <c r="AE108" s="41">
        <v>0</v>
      </c>
      <c r="AF108" s="41" t="s">
        <v>47</v>
      </c>
      <c r="AG108" s="41">
        <v>1.25</v>
      </c>
      <c r="AH108" s="41" t="s">
        <v>22</v>
      </c>
      <c r="AI108" s="41">
        <v>1.25</v>
      </c>
      <c r="AJ108" s="41" t="s">
        <v>22</v>
      </c>
      <c r="AK108" s="41">
        <v>3.75</v>
      </c>
      <c r="AL108" s="41" t="s">
        <v>29</v>
      </c>
      <c r="AM108" s="41">
        <v>1.25</v>
      </c>
      <c r="AN108" s="41" t="s">
        <v>22</v>
      </c>
      <c r="AO108" s="41">
        <v>1.25</v>
      </c>
      <c r="AP108" s="41" t="s">
        <v>22</v>
      </c>
      <c r="AQ108" s="41">
        <v>3.75</v>
      </c>
      <c r="AR108" s="41" t="s">
        <v>29</v>
      </c>
      <c r="AS108" s="41">
        <v>1.25</v>
      </c>
      <c r="AT108" s="41" t="s">
        <v>22</v>
      </c>
      <c r="AU108" s="41">
        <v>2.5</v>
      </c>
      <c r="AV108" s="41" t="s">
        <v>22</v>
      </c>
      <c r="AW108" s="41">
        <v>2.5</v>
      </c>
      <c r="AX108" s="41" t="s">
        <v>22</v>
      </c>
      <c r="AY108" s="41">
        <v>1.25</v>
      </c>
      <c r="AZ108" s="41" t="s">
        <v>22</v>
      </c>
      <c r="BA108" s="41">
        <v>1.25</v>
      </c>
      <c r="BB108" s="41" t="s">
        <v>22</v>
      </c>
      <c r="BC108" s="41">
        <v>1.25</v>
      </c>
      <c r="BD108" s="41" t="s">
        <v>22</v>
      </c>
      <c r="BE108" s="41">
        <v>1.25</v>
      </c>
      <c r="BF108" s="41" t="s">
        <v>22</v>
      </c>
      <c r="BG108" s="41">
        <v>0</v>
      </c>
      <c r="BH108" s="41" t="s">
        <v>22</v>
      </c>
      <c r="BI108" s="41">
        <v>0</v>
      </c>
      <c r="BJ108" s="41" t="s">
        <v>22</v>
      </c>
      <c r="BK108" s="41">
        <v>4.666666666666667</v>
      </c>
      <c r="BL108" s="41" t="s">
        <v>29</v>
      </c>
      <c r="BM108" s="180">
        <v>3.333333333333333</v>
      </c>
      <c r="BN108" s="131" t="s">
        <v>22</v>
      </c>
      <c r="BO108" s="131">
        <v>3.333333333333333</v>
      </c>
      <c r="BP108" s="131" t="s">
        <v>22</v>
      </c>
      <c r="BQ108" s="131">
        <v>5</v>
      </c>
      <c r="BR108" s="131" t="s">
        <v>29</v>
      </c>
      <c r="BS108" s="131">
        <v>1.25</v>
      </c>
      <c r="BT108" s="131" t="s">
        <v>22</v>
      </c>
      <c r="BU108" s="131">
        <v>6.25</v>
      </c>
      <c r="BV108" s="204" t="s">
        <v>29</v>
      </c>
      <c r="BW108" s="204">
        <v>2.5</v>
      </c>
      <c r="BX108" s="204" t="s">
        <v>22</v>
      </c>
      <c r="BY108" s="204">
        <v>1.25</v>
      </c>
      <c r="BZ108" s="204" t="s">
        <v>22</v>
      </c>
      <c r="CA108" s="92">
        <v>5</v>
      </c>
      <c r="CB108" s="1" t="s">
        <v>29</v>
      </c>
      <c r="CC108" s="164">
        <v>1103</v>
      </c>
      <c r="CD108" s="1" t="s">
        <v>91</v>
      </c>
      <c r="CE108" s="1" t="s">
        <v>73</v>
      </c>
      <c r="CF108" s="1">
        <v>163</v>
      </c>
    </row>
    <row r="109" spans="1:84" ht="13.5" thickBot="1">
      <c r="A109" s="45">
        <v>56</v>
      </c>
      <c r="B109" s="64" t="s">
        <v>252</v>
      </c>
      <c r="C109" s="41">
        <v>4</v>
      </c>
      <c r="D109" s="41">
        <v>16.666666666666664</v>
      </c>
      <c r="E109" s="41" t="s">
        <v>33</v>
      </c>
      <c r="F109" s="41">
        <v>6</v>
      </c>
      <c r="G109" s="41">
        <v>25</v>
      </c>
      <c r="H109" s="41" t="s">
        <v>33</v>
      </c>
      <c r="I109" s="41">
        <v>6</v>
      </c>
      <c r="J109" s="41">
        <v>25</v>
      </c>
      <c r="K109" s="41" t="s">
        <v>33</v>
      </c>
      <c r="L109" s="41">
        <v>4</v>
      </c>
      <c r="M109" s="41">
        <v>16.666666666666664</v>
      </c>
      <c r="N109" s="41" t="s">
        <v>33</v>
      </c>
      <c r="O109" s="41">
        <v>8</v>
      </c>
      <c r="P109" s="41">
        <v>33.333333333333329</v>
      </c>
      <c r="Q109" s="41" t="s">
        <v>33</v>
      </c>
      <c r="R109" s="41">
        <v>12</v>
      </c>
      <c r="S109" s="41">
        <v>26.666666666666668</v>
      </c>
      <c r="T109" s="41" t="s">
        <v>33</v>
      </c>
      <c r="U109" s="41">
        <v>8</v>
      </c>
      <c r="V109" s="41">
        <v>26.666666666666668</v>
      </c>
      <c r="W109" s="41" t="s">
        <v>33</v>
      </c>
      <c r="X109" s="41">
        <v>4</v>
      </c>
      <c r="Y109" s="41">
        <v>16.666666666666664</v>
      </c>
      <c r="Z109" s="41" t="s">
        <v>33</v>
      </c>
      <c r="AA109" s="45">
        <v>186.66666666666663</v>
      </c>
      <c r="AB109" s="45">
        <v>23.333333333333329</v>
      </c>
      <c r="AC109" s="89">
        <v>987</v>
      </c>
      <c r="AD109" s="41">
        <v>0</v>
      </c>
      <c r="AE109" s="41">
        <v>0</v>
      </c>
      <c r="AF109" s="41" t="s">
        <v>47</v>
      </c>
      <c r="AG109" s="41">
        <v>1.25</v>
      </c>
      <c r="AH109" s="41" t="s">
        <v>22</v>
      </c>
      <c r="AI109" s="41">
        <v>3.75</v>
      </c>
      <c r="AJ109" s="41" t="s">
        <v>29</v>
      </c>
      <c r="AK109" s="41">
        <v>0</v>
      </c>
      <c r="AL109" s="41" t="s">
        <v>22</v>
      </c>
      <c r="AM109" s="41">
        <v>1.25</v>
      </c>
      <c r="AN109" s="41" t="s">
        <v>22</v>
      </c>
      <c r="AO109" s="41">
        <v>0</v>
      </c>
      <c r="AP109" s="41" t="s">
        <v>22</v>
      </c>
      <c r="AQ109" s="41">
        <v>7.5</v>
      </c>
      <c r="AR109" s="41" t="s">
        <v>46</v>
      </c>
      <c r="AS109" s="41">
        <v>1.25</v>
      </c>
      <c r="AT109" s="41" t="s">
        <v>22</v>
      </c>
      <c r="AU109" s="41">
        <v>1.25</v>
      </c>
      <c r="AV109" s="41" t="s">
        <v>22</v>
      </c>
      <c r="AW109" s="41">
        <v>3.75</v>
      </c>
      <c r="AX109" s="41" t="s">
        <v>29</v>
      </c>
      <c r="AY109" s="41">
        <v>3.75</v>
      </c>
      <c r="AZ109" s="41" t="s">
        <v>29</v>
      </c>
      <c r="BA109" s="41">
        <v>1.25</v>
      </c>
      <c r="BB109" s="41" t="s">
        <v>22</v>
      </c>
      <c r="BC109" s="41">
        <v>0</v>
      </c>
      <c r="BD109" s="41" t="s">
        <v>22</v>
      </c>
      <c r="BE109" s="41">
        <v>1.25</v>
      </c>
      <c r="BF109" s="41" t="s">
        <v>22</v>
      </c>
      <c r="BG109" s="41">
        <v>2.5</v>
      </c>
      <c r="BH109" s="41" t="s">
        <v>22</v>
      </c>
      <c r="BI109" s="41">
        <v>2.5</v>
      </c>
      <c r="BJ109" s="41" t="s">
        <v>22</v>
      </c>
      <c r="BK109" s="41">
        <v>2.6666666666666665</v>
      </c>
      <c r="BL109" s="41" t="s">
        <v>22</v>
      </c>
      <c r="BM109" s="180">
        <v>4</v>
      </c>
      <c r="BN109" s="131" t="s">
        <v>29</v>
      </c>
      <c r="BO109" s="131">
        <v>1.3333333333333333</v>
      </c>
      <c r="BP109" s="131" t="s">
        <v>22</v>
      </c>
      <c r="BQ109" s="131">
        <v>3.75</v>
      </c>
      <c r="BR109" s="131" t="s">
        <v>29</v>
      </c>
      <c r="BS109" s="131">
        <v>1.25</v>
      </c>
      <c r="BT109" s="131" t="s">
        <v>22</v>
      </c>
      <c r="BU109" s="131">
        <v>2.5</v>
      </c>
      <c r="BV109" s="204" t="s">
        <v>22</v>
      </c>
      <c r="BW109" s="204">
        <v>2.5</v>
      </c>
      <c r="BX109" s="204" t="s">
        <v>22</v>
      </c>
      <c r="BY109" s="204">
        <v>2.5</v>
      </c>
      <c r="BZ109" s="204" t="s">
        <v>22</v>
      </c>
      <c r="CA109" s="92">
        <v>0</v>
      </c>
      <c r="CB109" s="1" t="s">
        <v>22</v>
      </c>
      <c r="CC109" s="164">
        <v>1104</v>
      </c>
      <c r="CD109" s="1" t="s">
        <v>93</v>
      </c>
      <c r="CE109" s="1" t="s">
        <v>74</v>
      </c>
      <c r="CF109" s="1">
        <v>165</v>
      </c>
    </row>
    <row r="110" spans="1:84" ht="13.5" thickBot="1">
      <c r="A110" s="45">
        <v>58</v>
      </c>
      <c r="B110" s="64" t="s">
        <v>96</v>
      </c>
      <c r="C110" s="41">
        <v>9</v>
      </c>
      <c r="D110" s="41">
        <v>37.5</v>
      </c>
      <c r="E110" s="41" t="s">
        <v>33</v>
      </c>
      <c r="F110" s="41">
        <v>16</v>
      </c>
      <c r="G110" s="41">
        <v>66.666666666666657</v>
      </c>
      <c r="H110" s="41" t="s">
        <v>45</v>
      </c>
      <c r="I110" s="41">
        <v>10</v>
      </c>
      <c r="J110" s="41">
        <v>41.666666666666671</v>
      </c>
      <c r="K110" s="41" t="s">
        <v>33</v>
      </c>
      <c r="L110" s="41">
        <v>16</v>
      </c>
      <c r="M110" s="41">
        <v>66.666666666666657</v>
      </c>
      <c r="N110" s="41" t="s">
        <v>45</v>
      </c>
      <c r="O110" s="41">
        <v>11</v>
      </c>
      <c r="P110" s="41">
        <v>45.833333333333329</v>
      </c>
      <c r="Q110" s="41" t="s">
        <v>33</v>
      </c>
      <c r="R110" s="41">
        <v>18</v>
      </c>
      <c r="S110" s="41">
        <v>40</v>
      </c>
      <c r="T110" s="41" t="s">
        <v>33</v>
      </c>
      <c r="U110" s="41">
        <v>12</v>
      </c>
      <c r="V110" s="41">
        <v>40</v>
      </c>
      <c r="W110" s="41" t="s">
        <v>33</v>
      </c>
      <c r="X110" s="41">
        <v>9</v>
      </c>
      <c r="Y110" s="41">
        <v>37.5</v>
      </c>
      <c r="Z110" s="41" t="s">
        <v>33</v>
      </c>
      <c r="AA110" s="45">
        <v>375.83333333333331</v>
      </c>
      <c r="AB110" s="45">
        <v>46.979166666666664</v>
      </c>
      <c r="AC110" s="89">
        <v>236.36214393380089</v>
      </c>
      <c r="AD110" s="41">
        <v>0</v>
      </c>
      <c r="AE110" s="41">
        <v>0</v>
      </c>
      <c r="AF110" s="41" t="s">
        <v>47</v>
      </c>
      <c r="AG110" s="41">
        <v>3.75</v>
      </c>
      <c r="AH110" s="41" t="s">
        <v>29</v>
      </c>
      <c r="AI110" s="41">
        <v>2.5</v>
      </c>
      <c r="AJ110" s="41" t="s">
        <v>22</v>
      </c>
      <c r="AK110" s="41">
        <v>5</v>
      </c>
      <c r="AL110" s="41" t="s">
        <v>29</v>
      </c>
      <c r="AM110" s="41">
        <v>5</v>
      </c>
      <c r="AN110" s="41" t="s">
        <v>29</v>
      </c>
      <c r="AO110" s="41">
        <v>7.5</v>
      </c>
      <c r="AP110" s="41" t="s">
        <v>46</v>
      </c>
      <c r="AQ110" s="41">
        <v>7.5</v>
      </c>
      <c r="AR110" s="41" t="s">
        <v>46</v>
      </c>
      <c r="AS110" s="41">
        <v>5</v>
      </c>
      <c r="AT110" s="41" t="s">
        <v>29</v>
      </c>
      <c r="AU110" s="41">
        <v>6.25</v>
      </c>
      <c r="AV110" s="41" t="s">
        <v>29</v>
      </c>
      <c r="AW110" s="41">
        <v>5</v>
      </c>
      <c r="AX110" s="41" t="s">
        <v>29</v>
      </c>
      <c r="AY110" s="41">
        <v>2.5</v>
      </c>
      <c r="AZ110" s="41" t="s">
        <v>22</v>
      </c>
      <c r="BA110" s="41">
        <v>6.25</v>
      </c>
      <c r="BB110" s="41" t="s">
        <v>29</v>
      </c>
      <c r="BC110" s="41">
        <v>7.5</v>
      </c>
      <c r="BD110" s="41" t="s">
        <v>46</v>
      </c>
      <c r="BE110" s="41">
        <v>6.25</v>
      </c>
      <c r="BF110" s="41" t="s">
        <v>29</v>
      </c>
      <c r="BG110" s="41">
        <v>3.75</v>
      </c>
      <c r="BH110" s="41" t="s">
        <v>29</v>
      </c>
      <c r="BI110" s="41">
        <v>6.25</v>
      </c>
      <c r="BJ110" s="41" t="s">
        <v>29</v>
      </c>
      <c r="BK110" s="41">
        <v>4.666666666666667</v>
      </c>
      <c r="BL110" s="41" t="s">
        <v>29</v>
      </c>
      <c r="BM110" s="180">
        <v>3.333333333333333</v>
      </c>
      <c r="BN110" s="131" t="s">
        <v>22</v>
      </c>
      <c r="BO110" s="131">
        <v>4</v>
      </c>
      <c r="BP110" s="131" t="s">
        <v>29</v>
      </c>
      <c r="BQ110" s="131">
        <v>3.75</v>
      </c>
      <c r="BR110" s="131" t="s">
        <v>29</v>
      </c>
      <c r="BS110" s="131">
        <v>5</v>
      </c>
      <c r="BT110" s="131" t="s">
        <v>29</v>
      </c>
      <c r="BU110" s="131">
        <v>5</v>
      </c>
      <c r="BV110" s="204" t="s">
        <v>29</v>
      </c>
      <c r="BW110" s="204">
        <v>5</v>
      </c>
      <c r="BX110" s="204" t="s">
        <v>29</v>
      </c>
      <c r="BY110" s="204">
        <v>2.5</v>
      </c>
      <c r="BZ110" s="204" t="s">
        <v>22</v>
      </c>
      <c r="CA110" s="92">
        <v>0</v>
      </c>
      <c r="CB110" s="1" t="s">
        <v>22</v>
      </c>
      <c r="CC110" s="164">
        <v>1104</v>
      </c>
      <c r="CD110" s="1" t="s">
        <v>93</v>
      </c>
      <c r="CE110" s="1" t="s">
        <v>74</v>
      </c>
      <c r="CF110" s="1">
        <v>5</v>
      </c>
    </row>
    <row r="111" spans="1:84" ht="13.5" thickBot="1">
      <c r="A111" s="45">
        <v>96</v>
      </c>
      <c r="B111" s="64" t="s">
        <v>104</v>
      </c>
      <c r="C111" s="41">
        <v>14</v>
      </c>
      <c r="D111" s="41">
        <v>58.333333333333336</v>
      </c>
      <c r="E111" s="41" t="s">
        <v>45</v>
      </c>
      <c r="F111" s="41">
        <v>7</v>
      </c>
      <c r="G111" s="41">
        <v>29.166666666666668</v>
      </c>
      <c r="H111" s="41" t="s">
        <v>33</v>
      </c>
      <c r="I111" s="41">
        <v>6</v>
      </c>
      <c r="J111" s="41">
        <v>25</v>
      </c>
      <c r="K111" s="41" t="s">
        <v>33</v>
      </c>
      <c r="L111" s="41">
        <v>11</v>
      </c>
      <c r="M111" s="41">
        <v>45.833333333333329</v>
      </c>
      <c r="N111" s="41" t="s">
        <v>33</v>
      </c>
      <c r="O111" s="41">
        <v>18</v>
      </c>
      <c r="P111" s="41">
        <v>75</v>
      </c>
      <c r="Q111" s="41" t="s">
        <v>69</v>
      </c>
      <c r="R111" s="41">
        <v>21</v>
      </c>
      <c r="S111" s="41">
        <v>46.666666666666664</v>
      </c>
      <c r="T111" s="41" t="s">
        <v>33</v>
      </c>
      <c r="U111" s="41">
        <v>16</v>
      </c>
      <c r="V111" s="41">
        <v>53.333333333333336</v>
      </c>
      <c r="W111" s="41" t="s">
        <v>45</v>
      </c>
      <c r="X111" s="41">
        <v>7</v>
      </c>
      <c r="Y111" s="41">
        <v>29.166666666666668</v>
      </c>
      <c r="Z111" s="41" t="s">
        <v>33</v>
      </c>
      <c r="AA111" s="45">
        <v>362.5</v>
      </c>
      <c r="AB111" s="45">
        <v>45.3125</v>
      </c>
      <c r="AC111" s="89">
        <v>336.53375981541018</v>
      </c>
      <c r="AD111" s="41">
        <v>0</v>
      </c>
      <c r="AE111" s="41">
        <v>0</v>
      </c>
      <c r="AF111" s="41" t="s">
        <v>47</v>
      </c>
      <c r="AG111" s="41">
        <v>5</v>
      </c>
      <c r="AH111" s="41" t="s">
        <v>29</v>
      </c>
      <c r="AI111" s="41">
        <v>6.25</v>
      </c>
      <c r="AJ111" s="41" t="s">
        <v>29</v>
      </c>
      <c r="AK111" s="41">
        <v>6.25</v>
      </c>
      <c r="AL111" s="41" t="s">
        <v>29</v>
      </c>
      <c r="AM111" s="41">
        <v>0</v>
      </c>
      <c r="AN111" s="41" t="s">
        <v>22</v>
      </c>
      <c r="AO111" s="41">
        <v>2.5</v>
      </c>
      <c r="AP111" s="41" t="s">
        <v>22</v>
      </c>
      <c r="AQ111" s="41">
        <v>3.75</v>
      </c>
      <c r="AR111" s="41" t="s">
        <v>29</v>
      </c>
      <c r="AS111" s="41">
        <v>3.75</v>
      </c>
      <c r="AT111" s="41" t="s">
        <v>29</v>
      </c>
      <c r="AU111" s="41">
        <v>2.5</v>
      </c>
      <c r="AV111" s="41" t="s">
        <v>22</v>
      </c>
      <c r="AW111" s="41">
        <v>6.25</v>
      </c>
      <c r="AX111" s="41" t="s">
        <v>29</v>
      </c>
      <c r="AY111" s="41">
        <v>0</v>
      </c>
      <c r="AZ111" s="41" t="s">
        <v>22</v>
      </c>
      <c r="BA111" s="41">
        <v>5</v>
      </c>
      <c r="BB111" s="41" t="s">
        <v>29</v>
      </c>
      <c r="BC111" s="41">
        <v>6.25</v>
      </c>
      <c r="BD111" s="41" t="s">
        <v>29</v>
      </c>
      <c r="BE111" s="41">
        <v>6.25</v>
      </c>
      <c r="BF111" s="41" t="s">
        <v>29</v>
      </c>
      <c r="BG111" s="41">
        <v>2.5</v>
      </c>
      <c r="BH111" s="41" t="s">
        <v>22</v>
      </c>
      <c r="BI111" s="41">
        <v>7.5</v>
      </c>
      <c r="BJ111" s="41" t="s">
        <v>46</v>
      </c>
      <c r="BK111" s="41">
        <v>4</v>
      </c>
      <c r="BL111" s="41" t="s">
        <v>29</v>
      </c>
      <c r="BM111" s="180">
        <v>4.666666666666667</v>
      </c>
      <c r="BN111" s="131" t="s">
        <v>29</v>
      </c>
      <c r="BO111" s="131">
        <v>5.333333333333333</v>
      </c>
      <c r="BP111" s="131" t="s">
        <v>29</v>
      </c>
      <c r="BQ111" s="131">
        <v>5</v>
      </c>
      <c r="BR111" s="131" t="s">
        <v>29</v>
      </c>
      <c r="BS111" s="131">
        <v>6.25</v>
      </c>
      <c r="BT111" s="131" t="s">
        <v>29</v>
      </c>
      <c r="BU111" s="131">
        <v>5</v>
      </c>
      <c r="BV111" s="204" t="s">
        <v>29</v>
      </c>
      <c r="BW111" s="204">
        <v>5</v>
      </c>
      <c r="BX111" s="204" t="s">
        <v>29</v>
      </c>
      <c r="BY111" s="204">
        <v>2.5</v>
      </c>
      <c r="BZ111" s="204" t="s">
        <v>22</v>
      </c>
      <c r="CA111" s="92">
        <v>2.5</v>
      </c>
      <c r="CB111" s="1" t="s">
        <v>22</v>
      </c>
      <c r="CC111" s="164">
        <v>1104</v>
      </c>
      <c r="CD111" s="1" t="s">
        <v>93</v>
      </c>
      <c r="CE111" s="1" t="s">
        <v>74</v>
      </c>
      <c r="CF111" s="1">
        <v>13</v>
      </c>
    </row>
    <row r="112" spans="1:84" ht="13.5" thickBot="1">
      <c r="A112" s="45">
        <v>166</v>
      </c>
      <c r="B112" s="64" t="s">
        <v>108</v>
      </c>
      <c r="C112" s="41">
        <v>9</v>
      </c>
      <c r="D112" s="41">
        <v>37.5</v>
      </c>
      <c r="E112" s="41" t="s">
        <v>33</v>
      </c>
      <c r="F112" s="41">
        <v>12</v>
      </c>
      <c r="G112" s="41">
        <v>50</v>
      </c>
      <c r="H112" s="41" t="s">
        <v>33</v>
      </c>
      <c r="I112" s="41">
        <v>11</v>
      </c>
      <c r="J112" s="41">
        <v>45.833333333333329</v>
      </c>
      <c r="K112" s="41" t="s">
        <v>33</v>
      </c>
      <c r="L112" s="41">
        <v>8</v>
      </c>
      <c r="M112" s="41">
        <v>33.333333333333329</v>
      </c>
      <c r="N112" s="41" t="s">
        <v>33</v>
      </c>
      <c r="O112" s="41">
        <v>12</v>
      </c>
      <c r="P112" s="41">
        <v>50</v>
      </c>
      <c r="Q112" s="41" t="s">
        <v>33</v>
      </c>
      <c r="R112" s="41">
        <v>21</v>
      </c>
      <c r="S112" s="41">
        <v>46.666666666666664</v>
      </c>
      <c r="T112" s="41" t="s">
        <v>33</v>
      </c>
      <c r="U112" s="41">
        <v>12</v>
      </c>
      <c r="V112" s="41">
        <v>40</v>
      </c>
      <c r="W112" s="41" t="s">
        <v>33</v>
      </c>
      <c r="X112" s="41">
        <v>12</v>
      </c>
      <c r="Y112" s="41">
        <v>50</v>
      </c>
      <c r="Z112" s="41" t="s">
        <v>33</v>
      </c>
      <c r="AA112" s="45">
        <v>353.33333333333331</v>
      </c>
      <c r="AB112" s="45">
        <v>44.166666666666664</v>
      </c>
      <c r="AC112" s="89">
        <v>429.32000000000016</v>
      </c>
      <c r="AD112" s="41">
        <v>0</v>
      </c>
      <c r="AE112" s="41">
        <v>0</v>
      </c>
      <c r="AF112" s="41" t="s">
        <v>47</v>
      </c>
      <c r="AG112" s="41">
        <v>3.75</v>
      </c>
      <c r="AH112" s="41" t="s">
        <v>29</v>
      </c>
      <c r="AI112" s="41">
        <v>2.5</v>
      </c>
      <c r="AJ112" s="41" t="s">
        <v>22</v>
      </c>
      <c r="AK112" s="41">
        <v>5</v>
      </c>
      <c r="AL112" s="41" t="s">
        <v>29</v>
      </c>
      <c r="AM112" s="41">
        <v>3.75</v>
      </c>
      <c r="AN112" s="41" t="s">
        <v>29</v>
      </c>
      <c r="AO112" s="41">
        <v>6.25</v>
      </c>
      <c r="AP112" s="41" t="s">
        <v>29</v>
      </c>
      <c r="AQ112" s="41">
        <v>3.75</v>
      </c>
      <c r="AR112" s="41" t="s">
        <v>29</v>
      </c>
      <c r="AS112" s="41">
        <v>1.25</v>
      </c>
      <c r="AT112" s="41" t="s">
        <v>22</v>
      </c>
      <c r="AU112" s="41">
        <v>1.25</v>
      </c>
      <c r="AV112" s="41" t="s">
        <v>22</v>
      </c>
      <c r="AW112" s="41">
        <v>8.75</v>
      </c>
      <c r="AX112" s="41" t="s">
        <v>46</v>
      </c>
      <c r="AY112" s="41">
        <v>3.75</v>
      </c>
      <c r="AZ112" s="41" t="s">
        <v>29</v>
      </c>
      <c r="BA112" s="41">
        <v>3.75</v>
      </c>
      <c r="BB112" s="41" t="s">
        <v>29</v>
      </c>
      <c r="BC112" s="41">
        <v>6.25</v>
      </c>
      <c r="BD112" s="41" t="s">
        <v>29</v>
      </c>
      <c r="BE112" s="41">
        <v>5</v>
      </c>
      <c r="BF112" s="41" t="s">
        <v>29</v>
      </c>
      <c r="BG112" s="41">
        <v>3.75</v>
      </c>
      <c r="BH112" s="41" t="s">
        <v>29</v>
      </c>
      <c r="BI112" s="41">
        <v>6.25</v>
      </c>
      <c r="BJ112" s="41" t="s">
        <v>29</v>
      </c>
      <c r="BK112" s="41">
        <v>4.666666666666667</v>
      </c>
      <c r="BL112" s="41" t="s">
        <v>29</v>
      </c>
      <c r="BM112" s="180">
        <v>4</v>
      </c>
      <c r="BN112" s="131" t="s">
        <v>29</v>
      </c>
      <c r="BO112" s="131">
        <v>5.333333333333333</v>
      </c>
      <c r="BP112" s="131" t="s">
        <v>29</v>
      </c>
      <c r="BQ112" s="131">
        <v>3.75</v>
      </c>
      <c r="BR112" s="131" t="s">
        <v>29</v>
      </c>
      <c r="BS112" s="131">
        <v>5</v>
      </c>
      <c r="BT112" s="131" t="s">
        <v>29</v>
      </c>
      <c r="BU112" s="131">
        <v>5</v>
      </c>
      <c r="BV112" s="204" t="s">
        <v>29</v>
      </c>
      <c r="BW112" s="204">
        <v>2.5</v>
      </c>
      <c r="BX112" s="204" t="s">
        <v>22</v>
      </c>
      <c r="BY112" s="204">
        <v>3.75</v>
      </c>
      <c r="BZ112" s="204" t="s">
        <v>29</v>
      </c>
      <c r="CA112" s="92">
        <v>5</v>
      </c>
      <c r="CB112" s="1" t="s">
        <v>29</v>
      </c>
      <c r="CC112" s="164">
        <v>1104</v>
      </c>
      <c r="CD112" s="1" t="s">
        <v>91</v>
      </c>
      <c r="CE112" s="1" t="s">
        <v>74</v>
      </c>
      <c r="CF112" s="1">
        <v>17</v>
      </c>
    </row>
    <row r="113" spans="1:84" ht="13.5" thickBot="1">
      <c r="A113" s="45">
        <v>130</v>
      </c>
      <c r="B113" s="64" t="s">
        <v>145</v>
      </c>
      <c r="C113" s="41">
        <v>11</v>
      </c>
      <c r="D113" s="41">
        <v>45.833333333333329</v>
      </c>
      <c r="E113" s="41" t="s">
        <v>33</v>
      </c>
      <c r="F113" s="41">
        <v>13</v>
      </c>
      <c r="G113" s="41">
        <v>54.166666666666664</v>
      </c>
      <c r="H113" s="41" t="s">
        <v>45</v>
      </c>
      <c r="I113" s="41">
        <v>4</v>
      </c>
      <c r="J113" s="41">
        <v>16.666666666666664</v>
      </c>
      <c r="K113" s="41" t="s">
        <v>33</v>
      </c>
      <c r="L113" s="41">
        <v>12</v>
      </c>
      <c r="M113" s="41">
        <v>50</v>
      </c>
      <c r="N113" s="41" t="s">
        <v>33</v>
      </c>
      <c r="O113" s="41">
        <v>5</v>
      </c>
      <c r="P113" s="41">
        <v>20.833333333333336</v>
      </c>
      <c r="Q113" s="41" t="s">
        <v>33</v>
      </c>
      <c r="R113" s="41">
        <v>19</v>
      </c>
      <c r="S113" s="41">
        <v>42.222222222222221</v>
      </c>
      <c r="T113" s="41" t="s">
        <v>33</v>
      </c>
      <c r="U113" s="41">
        <v>10</v>
      </c>
      <c r="V113" s="41">
        <v>33.333333333333329</v>
      </c>
      <c r="W113" s="41" t="s">
        <v>33</v>
      </c>
      <c r="X113" s="41">
        <v>8</v>
      </c>
      <c r="Y113" s="41">
        <v>33.333333333333329</v>
      </c>
      <c r="Z113" s="41" t="s">
        <v>33</v>
      </c>
      <c r="AA113" s="45">
        <v>296.38888888888886</v>
      </c>
      <c r="AB113" s="45">
        <v>37.048611111111107</v>
      </c>
      <c r="AC113" s="89">
        <v>922</v>
      </c>
      <c r="AD113" s="41">
        <v>0</v>
      </c>
      <c r="AE113" s="41">
        <v>0</v>
      </c>
      <c r="AF113" s="41" t="s">
        <v>47</v>
      </c>
      <c r="AG113" s="41">
        <v>5</v>
      </c>
      <c r="AH113" s="41" t="s">
        <v>29</v>
      </c>
      <c r="AI113" s="41">
        <v>3.75</v>
      </c>
      <c r="AJ113" s="41" t="s">
        <v>29</v>
      </c>
      <c r="AK113" s="41">
        <v>5</v>
      </c>
      <c r="AL113" s="41" t="s">
        <v>29</v>
      </c>
      <c r="AM113" s="41">
        <v>2.5</v>
      </c>
      <c r="AN113" s="41" t="s">
        <v>22</v>
      </c>
      <c r="AO113" s="41">
        <v>7.5</v>
      </c>
      <c r="AP113" s="41" t="s">
        <v>46</v>
      </c>
      <c r="AQ113" s="41">
        <v>7.5</v>
      </c>
      <c r="AR113" s="41" t="s">
        <v>46</v>
      </c>
      <c r="AS113" s="41">
        <v>1.25</v>
      </c>
      <c r="AT113" s="41" t="s">
        <v>22</v>
      </c>
      <c r="AU113" s="41">
        <v>2.5</v>
      </c>
      <c r="AV113" s="41" t="s">
        <v>22</v>
      </c>
      <c r="AW113" s="41">
        <v>3.75</v>
      </c>
      <c r="AX113" s="41" t="s">
        <v>29</v>
      </c>
      <c r="AY113" s="41">
        <v>1.25</v>
      </c>
      <c r="AZ113" s="41" t="s">
        <v>22</v>
      </c>
      <c r="BA113" s="41">
        <v>5</v>
      </c>
      <c r="BB113" s="41" t="s">
        <v>29</v>
      </c>
      <c r="BC113" s="41">
        <v>5</v>
      </c>
      <c r="BD113" s="41" t="s">
        <v>29</v>
      </c>
      <c r="BE113" s="41">
        <v>5</v>
      </c>
      <c r="BF113" s="41" t="s">
        <v>29</v>
      </c>
      <c r="BG113" s="41">
        <v>1.25</v>
      </c>
      <c r="BH113" s="41" t="s">
        <v>22</v>
      </c>
      <c r="BI113" s="41">
        <v>5</v>
      </c>
      <c r="BJ113" s="41" t="s">
        <v>29</v>
      </c>
      <c r="BK113" s="41">
        <v>5.333333333333333</v>
      </c>
      <c r="BL113" s="41" t="s">
        <v>29</v>
      </c>
      <c r="BM113" s="180">
        <v>4</v>
      </c>
      <c r="BN113" s="131" t="s">
        <v>29</v>
      </c>
      <c r="BO113" s="131">
        <v>3.333333333333333</v>
      </c>
      <c r="BP113" s="131" t="s">
        <v>22</v>
      </c>
      <c r="BQ113" s="131">
        <v>1.25</v>
      </c>
      <c r="BR113" s="131" t="s">
        <v>22</v>
      </c>
      <c r="BS113" s="131">
        <v>5</v>
      </c>
      <c r="BT113" s="131" t="s">
        <v>29</v>
      </c>
      <c r="BU113" s="131">
        <v>5</v>
      </c>
      <c r="BV113" s="204" t="s">
        <v>29</v>
      </c>
      <c r="BW113" s="204">
        <v>2.5</v>
      </c>
      <c r="BX113" s="204" t="s">
        <v>22</v>
      </c>
      <c r="BY113" s="204">
        <v>2.5</v>
      </c>
      <c r="BZ113" s="204" t="s">
        <v>22</v>
      </c>
      <c r="CA113" s="92">
        <v>6.25</v>
      </c>
      <c r="CB113" s="1" t="s">
        <v>29</v>
      </c>
      <c r="CC113" s="164">
        <v>1104</v>
      </c>
      <c r="CD113" s="1" t="s">
        <v>91</v>
      </c>
      <c r="CE113" s="1" t="s">
        <v>74</v>
      </c>
      <c r="CF113" s="1">
        <v>54</v>
      </c>
    </row>
    <row r="114" spans="1:84" ht="13.5" thickBot="1">
      <c r="A114" s="45">
        <v>57</v>
      </c>
      <c r="B114" s="64" t="s">
        <v>168</v>
      </c>
      <c r="C114" s="41">
        <v>8</v>
      </c>
      <c r="D114" s="41">
        <v>33.333333333333329</v>
      </c>
      <c r="E114" s="41" t="s">
        <v>33</v>
      </c>
      <c r="F114" s="41">
        <v>11</v>
      </c>
      <c r="G114" s="41">
        <v>45.833333333333329</v>
      </c>
      <c r="H114" s="41" t="s">
        <v>33</v>
      </c>
      <c r="I114" s="41">
        <v>6</v>
      </c>
      <c r="J114" s="41">
        <v>25</v>
      </c>
      <c r="K114" s="41" t="s">
        <v>33</v>
      </c>
      <c r="L114" s="41">
        <v>9</v>
      </c>
      <c r="M114" s="41">
        <v>37.5</v>
      </c>
      <c r="N114" s="41" t="s">
        <v>33</v>
      </c>
      <c r="O114" s="41">
        <v>15</v>
      </c>
      <c r="P114" s="41">
        <v>62.5</v>
      </c>
      <c r="Q114" s="41" t="s">
        <v>45</v>
      </c>
      <c r="R114" s="41">
        <v>11</v>
      </c>
      <c r="S114" s="41">
        <v>24.444444444444443</v>
      </c>
      <c r="T114" s="41" t="s">
        <v>33</v>
      </c>
      <c r="U114" s="41">
        <v>9</v>
      </c>
      <c r="V114" s="41">
        <v>30</v>
      </c>
      <c r="W114" s="41" t="s">
        <v>33</v>
      </c>
      <c r="X114" s="41">
        <v>3</v>
      </c>
      <c r="Y114" s="41">
        <v>12.5</v>
      </c>
      <c r="Z114" s="41" t="s">
        <v>33</v>
      </c>
      <c r="AA114" s="45">
        <v>271.11111111111109</v>
      </c>
      <c r="AB114" s="45">
        <v>33.888888888888886</v>
      </c>
      <c r="AC114" s="89">
        <v>951</v>
      </c>
      <c r="AD114" s="41">
        <v>0</v>
      </c>
      <c r="AE114" s="41">
        <v>0</v>
      </c>
      <c r="AF114" s="41" t="s">
        <v>47</v>
      </c>
      <c r="AG114" s="41">
        <v>3.75</v>
      </c>
      <c r="AH114" s="41" t="s">
        <v>29</v>
      </c>
      <c r="AI114" s="41">
        <v>2.5</v>
      </c>
      <c r="AJ114" s="41" t="s">
        <v>22</v>
      </c>
      <c r="AK114" s="41">
        <v>3.75</v>
      </c>
      <c r="AL114" s="41" t="s">
        <v>29</v>
      </c>
      <c r="AM114" s="41">
        <v>3.75</v>
      </c>
      <c r="AN114" s="41" t="s">
        <v>29</v>
      </c>
      <c r="AO114" s="41">
        <v>3.75</v>
      </c>
      <c r="AP114" s="41" t="s">
        <v>29</v>
      </c>
      <c r="AQ114" s="41">
        <v>5</v>
      </c>
      <c r="AR114" s="41" t="s">
        <v>29</v>
      </c>
      <c r="AS114" s="41">
        <v>2.5</v>
      </c>
      <c r="AT114" s="41" t="s">
        <v>22</v>
      </c>
      <c r="AU114" s="41">
        <v>3.75</v>
      </c>
      <c r="AV114" s="41" t="s">
        <v>29</v>
      </c>
      <c r="AW114" s="41">
        <v>3.75</v>
      </c>
      <c r="AX114" s="41" t="s">
        <v>29</v>
      </c>
      <c r="AY114" s="41">
        <v>1.25</v>
      </c>
      <c r="AZ114" s="41" t="s">
        <v>22</v>
      </c>
      <c r="BA114" s="41">
        <v>3.75</v>
      </c>
      <c r="BB114" s="41" t="s">
        <v>29</v>
      </c>
      <c r="BC114" s="41">
        <v>5</v>
      </c>
      <c r="BD114" s="41" t="s">
        <v>29</v>
      </c>
      <c r="BE114" s="41">
        <v>5</v>
      </c>
      <c r="BF114" s="41" t="s">
        <v>29</v>
      </c>
      <c r="BG114" s="41">
        <v>3.75</v>
      </c>
      <c r="BH114" s="41" t="s">
        <v>29</v>
      </c>
      <c r="BI114" s="41">
        <v>6.25</v>
      </c>
      <c r="BJ114" s="41" t="s">
        <v>29</v>
      </c>
      <c r="BK114" s="41">
        <v>3.333333333333333</v>
      </c>
      <c r="BL114" s="41" t="s">
        <v>22</v>
      </c>
      <c r="BM114" s="180">
        <v>2</v>
      </c>
      <c r="BN114" s="131" t="s">
        <v>22</v>
      </c>
      <c r="BO114" s="131">
        <v>2</v>
      </c>
      <c r="BP114" s="131" t="s">
        <v>22</v>
      </c>
      <c r="BQ114" s="131">
        <v>3.75</v>
      </c>
      <c r="BR114" s="131" t="s">
        <v>29</v>
      </c>
      <c r="BS114" s="131">
        <v>2.5</v>
      </c>
      <c r="BT114" s="131" t="s">
        <v>22</v>
      </c>
      <c r="BU114" s="131">
        <v>3.75</v>
      </c>
      <c r="BV114" s="204" t="s">
        <v>29</v>
      </c>
      <c r="BW114" s="204">
        <v>0</v>
      </c>
      <c r="BX114" s="204" t="s">
        <v>22</v>
      </c>
      <c r="BY114" s="204">
        <v>1.25</v>
      </c>
      <c r="BZ114" s="204" t="s">
        <v>22</v>
      </c>
      <c r="CA114" s="92">
        <v>1.25</v>
      </c>
      <c r="CB114" s="1" t="s">
        <v>22</v>
      </c>
      <c r="CC114" s="164">
        <v>1104</v>
      </c>
      <c r="CD114" s="1" t="s">
        <v>93</v>
      </c>
      <c r="CE114" s="1" t="s">
        <v>74</v>
      </c>
      <c r="CF114" s="1">
        <v>77</v>
      </c>
    </row>
    <row r="115" spans="1:84" ht="13.5" thickBot="1">
      <c r="A115" s="45">
        <v>23</v>
      </c>
      <c r="B115" s="64" t="s">
        <v>194</v>
      </c>
      <c r="C115" s="41">
        <v>5</v>
      </c>
      <c r="D115" s="41">
        <v>20.833333333333336</v>
      </c>
      <c r="E115" s="41" t="s">
        <v>33</v>
      </c>
      <c r="F115" s="41">
        <v>9</v>
      </c>
      <c r="G115" s="41">
        <v>37.5</v>
      </c>
      <c r="H115" s="41" t="s">
        <v>33</v>
      </c>
      <c r="I115" s="41">
        <v>9</v>
      </c>
      <c r="J115" s="41">
        <v>37.5</v>
      </c>
      <c r="K115" s="41" t="s">
        <v>33</v>
      </c>
      <c r="L115" s="41">
        <v>8</v>
      </c>
      <c r="M115" s="41">
        <v>33.333333333333329</v>
      </c>
      <c r="N115" s="41" t="s">
        <v>33</v>
      </c>
      <c r="O115" s="41">
        <v>6</v>
      </c>
      <c r="P115" s="41">
        <v>25</v>
      </c>
      <c r="Q115" s="41" t="s">
        <v>33</v>
      </c>
      <c r="R115" s="41">
        <v>13</v>
      </c>
      <c r="S115" s="41">
        <v>28.888888888888886</v>
      </c>
      <c r="T115" s="41" t="s">
        <v>33</v>
      </c>
      <c r="U115" s="41">
        <v>13</v>
      </c>
      <c r="V115" s="41">
        <v>43.333333333333336</v>
      </c>
      <c r="W115" s="41" t="s">
        <v>33</v>
      </c>
      <c r="X115" s="41">
        <v>5</v>
      </c>
      <c r="Y115" s="41">
        <v>20.833333333333336</v>
      </c>
      <c r="Z115" s="41" t="s">
        <v>33</v>
      </c>
      <c r="AA115" s="45">
        <v>247.22222222222226</v>
      </c>
      <c r="AB115" s="45">
        <v>30.902777777777782</v>
      </c>
      <c r="AC115" s="89">
        <v>963</v>
      </c>
      <c r="AD115" s="41">
        <v>0</v>
      </c>
      <c r="AE115" s="41">
        <v>0</v>
      </c>
      <c r="AF115" s="41" t="s">
        <v>47</v>
      </c>
      <c r="AG115" s="41">
        <v>2.5</v>
      </c>
      <c r="AH115" s="41" t="s">
        <v>22</v>
      </c>
      <c r="AI115" s="41">
        <v>2.5</v>
      </c>
      <c r="AJ115" s="41" t="s">
        <v>22</v>
      </c>
      <c r="AK115" s="41">
        <v>1.25</v>
      </c>
      <c r="AL115" s="41" t="s">
        <v>22</v>
      </c>
      <c r="AM115" s="41">
        <v>3.75</v>
      </c>
      <c r="AN115" s="41" t="s">
        <v>29</v>
      </c>
      <c r="AO115" s="41">
        <v>3.75</v>
      </c>
      <c r="AP115" s="41" t="s">
        <v>29</v>
      </c>
      <c r="AQ115" s="41">
        <v>3.75</v>
      </c>
      <c r="AR115" s="41" t="s">
        <v>29</v>
      </c>
      <c r="AS115" s="41">
        <v>5</v>
      </c>
      <c r="AT115" s="41" t="s">
        <v>29</v>
      </c>
      <c r="AU115" s="41">
        <v>3.75</v>
      </c>
      <c r="AV115" s="41" t="s">
        <v>29</v>
      </c>
      <c r="AW115" s="41">
        <v>5</v>
      </c>
      <c r="AX115" s="41" t="s">
        <v>29</v>
      </c>
      <c r="AY115" s="41">
        <v>2.5</v>
      </c>
      <c r="AZ115" s="41" t="s">
        <v>22</v>
      </c>
      <c r="BA115" s="41">
        <v>1.25</v>
      </c>
      <c r="BB115" s="41" t="s">
        <v>22</v>
      </c>
      <c r="BC115" s="41">
        <v>3.75</v>
      </c>
      <c r="BD115" s="41" t="s">
        <v>29</v>
      </c>
      <c r="BE115" s="41">
        <v>1.25</v>
      </c>
      <c r="BF115" s="41" t="s">
        <v>22</v>
      </c>
      <c r="BG115" s="41">
        <v>2.5</v>
      </c>
      <c r="BH115" s="41" t="s">
        <v>22</v>
      </c>
      <c r="BI115" s="41">
        <v>2.5</v>
      </c>
      <c r="BJ115" s="41" t="s">
        <v>22</v>
      </c>
      <c r="BK115" s="41">
        <v>4</v>
      </c>
      <c r="BL115" s="41" t="s">
        <v>29</v>
      </c>
      <c r="BM115" s="180">
        <v>2</v>
      </c>
      <c r="BN115" s="131" t="s">
        <v>22</v>
      </c>
      <c r="BO115" s="131">
        <v>2.6666666666666665</v>
      </c>
      <c r="BP115" s="131" t="s">
        <v>22</v>
      </c>
      <c r="BQ115" s="131">
        <v>5</v>
      </c>
      <c r="BR115" s="131" t="s">
        <v>29</v>
      </c>
      <c r="BS115" s="131">
        <v>3.75</v>
      </c>
      <c r="BT115" s="131" t="s">
        <v>29</v>
      </c>
      <c r="BU115" s="131">
        <v>3.75</v>
      </c>
      <c r="BV115" s="204" t="s">
        <v>29</v>
      </c>
      <c r="BW115" s="204">
        <v>1.25</v>
      </c>
      <c r="BX115" s="204" t="s">
        <v>22</v>
      </c>
      <c r="BY115" s="204">
        <v>3.75</v>
      </c>
      <c r="BZ115" s="204" t="s">
        <v>29</v>
      </c>
      <c r="CA115" s="92">
        <v>3.75</v>
      </c>
      <c r="CB115" s="1" t="s">
        <v>29</v>
      </c>
      <c r="CC115" s="164">
        <v>1104</v>
      </c>
      <c r="CD115" s="1" t="s">
        <v>91</v>
      </c>
      <c r="CE115" s="1" t="s">
        <v>74</v>
      </c>
      <c r="CF115" s="1">
        <v>104</v>
      </c>
    </row>
    <row r="116" spans="1:84" ht="13.5" thickBot="1">
      <c r="A116" s="45">
        <v>167</v>
      </c>
      <c r="B116" s="64" t="s">
        <v>221</v>
      </c>
      <c r="C116" s="41">
        <v>6</v>
      </c>
      <c r="D116" s="41">
        <v>25</v>
      </c>
      <c r="E116" s="41" t="s">
        <v>33</v>
      </c>
      <c r="F116" s="41">
        <v>10</v>
      </c>
      <c r="G116" s="41">
        <v>41.666666666666671</v>
      </c>
      <c r="H116" s="41" t="s">
        <v>33</v>
      </c>
      <c r="I116" s="41">
        <v>4</v>
      </c>
      <c r="J116" s="41">
        <v>16.666666666666664</v>
      </c>
      <c r="K116" s="41" t="s">
        <v>33</v>
      </c>
      <c r="L116" s="41">
        <v>6</v>
      </c>
      <c r="M116" s="41">
        <v>25</v>
      </c>
      <c r="N116" s="41" t="s">
        <v>33</v>
      </c>
      <c r="O116" s="41">
        <v>9</v>
      </c>
      <c r="P116" s="41">
        <v>37.5</v>
      </c>
      <c r="Q116" s="41" t="s">
        <v>33</v>
      </c>
      <c r="R116" s="41">
        <v>13</v>
      </c>
      <c r="S116" s="41">
        <v>28.888888888888886</v>
      </c>
      <c r="T116" s="41" t="s">
        <v>33</v>
      </c>
      <c r="U116" s="41">
        <v>8</v>
      </c>
      <c r="V116" s="41">
        <v>26.666666666666668</v>
      </c>
      <c r="W116" s="41" t="s">
        <v>33</v>
      </c>
      <c r="X116" s="41">
        <v>6</v>
      </c>
      <c r="Y116" s="41">
        <v>25</v>
      </c>
      <c r="Z116" s="41" t="s">
        <v>33</v>
      </c>
      <c r="AA116" s="45">
        <v>226.38888888888889</v>
      </c>
      <c r="AB116" s="45">
        <v>28.298611111111111</v>
      </c>
      <c r="AC116" s="89">
        <v>971</v>
      </c>
      <c r="AD116" s="41">
        <v>0</v>
      </c>
      <c r="AE116" s="41">
        <v>0</v>
      </c>
      <c r="AF116" s="41" t="s">
        <v>47</v>
      </c>
      <c r="AG116" s="41">
        <v>3.75</v>
      </c>
      <c r="AH116" s="41" t="s">
        <v>29</v>
      </c>
      <c r="AI116" s="41">
        <v>0</v>
      </c>
      <c r="AJ116" s="41" t="s">
        <v>22</v>
      </c>
      <c r="AK116" s="41">
        <v>3.75</v>
      </c>
      <c r="AL116" s="41" t="s">
        <v>29</v>
      </c>
      <c r="AM116" s="41">
        <v>2.5</v>
      </c>
      <c r="AN116" s="41" t="s">
        <v>22</v>
      </c>
      <c r="AO116" s="41">
        <v>5</v>
      </c>
      <c r="AP116" s="41" t="s">
        <v>29</v>
      </c>
      <c r="AQ116" s="41">
        <v>5</v>
      </c>
      <c r="AR116" s="41" t="s">
        <v>29</v>
      </c>
      <c r="AS116" s="41">
        <v>0</v>
      </c>
      <c r="AT116" s="41" t="s">
        <v>22</v>
      </c>
      <c r="AU116" s="41">
        <v>3.75</v>
      </c>
      <c r="AV116" s="41" t="s">
        <v>29</v>
      </c>
      <c r="AW116" s="41">
        <v>1.25</v>
      </c>
      <c r="AX116" s="41" t="s">
        <v>22</v>
      </c>
      <c r="AY116" s="41">
        <v>1.25</v>
      </c>
      <c r="AZ116" s="41" t="s">
        <v>22</v>
      </c>
      <c r="BA116" s="41">
        <v>2.5</v>
      </c>
      <c r="BB116" s="41" t="s">
        <v>22</v>
      </c>
      <c r="BC116" s="41">
        <v>3.75</v>
      </c>
      <c r="BD116" s="41" t="s">
        <v>29</v>
      </c>
      <c r="BE116" s="41">
        <v>3.75</v>
      </c>
      <c r="BF116" s="41" t="s">
        <v>29</v>
      </c>
      <c r="BG116" s="41">
        <v>1.25</v>
      </c>
      <c r="BH116" s="41" t="s">
        <v>22</v>
      </c>
      <c r="BI116" s="41">
        <v>5</v>
      </c>
      <c r="BJ116" s="41" t="s">
        <v>29</v>
      </c>
      <c r="BK116" s="41">
        <v>3.333333333333333</v>
      </c>
      <c r="BL116" s="41" t="s">
        <v>22</v>
      </c>
      <c r="BM116" s="180">
        <v>2.6666666666666665</v>
      </c>
      <c r="BN116" s="131" t="s">
        <v>22</v>
      </c>
      <c r="BO116" s="131">
        <v>2.6666666666666665</v>
      </c>
      <c r="BP116" s="131" t="s">
        <v>22</v>
      </c>
      <c r="BQ116" s="131">
        <v>3.75</v>
      </c>
      <c r="BR116" s="131" t="s">
        <v>29</v>
      </c>
      <c r="BS116" s="131">
        <v>1.25</v>
      </c>
      <c r="BT116" s="131" t="s">
        <v>22</v>
      </c>
      <c r="BU116" s="131">
        <v>2.5</v>
      </c>
      <c r="BV116" s="204" t="s">
        <v>22</v>
      </c>
      <c r="BW116" s="204">
        <v>2.5</v>
      </c>
      <c r="BX116" s="204" t="s">
        <v>22</v>
      </c>
      <c r="BY116" s="204">
        <v>3.75</v>
      </c>
      <c r="BZ116" s="204" t="s">
        <v>29</v>
      </c>
      <c r="CA116" s="92">
        <v>1.25</v>
      </c>
      <c r="CB116" s="1" t="s">
        <v>22</v>
      </c>
      <c r="CC116" s="164">
        <v>1104</v>
      </c>
      <c r="CD116" s="1" t="s">
        <v>91</v>
      </c>
      <c r="CE116" s="1" t="s">
        <v>74</v>
      </c>
      <c r="CF116" s="1">
        <v>132</v>
      </c>
    </row>
    <row r="117" spans="1:84" ht="13.5" thickBot="1">
      <c r="A117" s="45">
        <v>97</v>
      </c>
      <c r="B117" s="64" t="s">
        <v>225</v>
      </c>
      <c r="C117" s="41">
        <v>4</v>
      </c>
      <c r="D117" s="41">
        <v>16.666666666666664</v>
      </c>
      <c r="E117" s="41" t="s">
        <v>33</v>
      </c>
      <c r="F117" s="41">
        <v>6</v>
      </c>
      <c r="G117" s="41">
        <v>25</v>
      </c>
      <c r="H117" s="41" t="s">
        <v>33</v>
      </c>
      <c r="I117" s="41">
        <v>5</v>
      </c>
      <c r="J117" s="41">
        <v>20.833333333333336</v>
      </c>
      <c r="K117" s="41" t="s">
        <v>33</v>
      </c>
      <c r="L117" s="41">
        <v>10</v>
      </c>
      <c r="M117" s="41">
        <v>41.666666666666671</v>
      </c>
      <c r="N117" s="41" t="s">
        <v>33</v>
      </c>
      <c r="O117" s="41">
        <v>12</v>
      </c>
      <c r="P117" s="41">
        <v>50</v>
      </c>
      <c r="Q117" s="41" t="s">
        <v>33</v>
      </c>
      <c r="R117" s="41">
        <v>12</v>
      </c>
      <c r="S117" s="41">
        <v>26.666666666666668</v>
      </c>
      <c r="T117" s="41" t="s">
        <v>33</v>
      </c>
      <c r="U117" s="41">
        <v>9</v>
      </c>
      <c r="V117" s="41">
        <v>30</v>
      </c>
      <c r="W117" s="41" t="s">
        <v>33</v>
      </c>
      <c r="X117" s="41">
        <v>3</v>
      </c>
      <c r="Y117" s="41">
        <v>12.5</v>
      </c>
      <c r="Z117" s="41" t="s">
        <v>33</v>
      </c>
      <c r="AA117" s="45">
        <v>223.33333333333334</v>
      </c>
      <c r="AB117" s="45">
        <v>27.916666666666668</v>
      </c>
      <c r="AC117" s="89">
        <v>971</v>
      </c>
      <c r="AD117" s="41">
        <v>0</v>
      </c>
      <c r="AE117" s="41">
        <v>0</v>
      </c>
      <c r="AF117" s="41" t="s">
        <v>47</v>
      </c>
      <c r="AG117" s="41">
        <v>1.25</v>
      </c>
      <c r="AH117" s="41" t="s">
        <v>22</v>
      </c>
      <c r="AI117" s="41">
        <v>2.5</v>
      </c>
      <c r="AJ117" s="41" t="s">
        <v>22</v>
      </c>
      <c r="AK117" s="41">
        <v>1.25</v>
      </c>
      <c r="AL117" s="41" t="s">
        <v>22</v>
      </c>
      <c r="AM117" s="41">
        <v>5</v>
      </c>
      <c r="AN117" s="41" t="s">
        <v>29</v>
      </c>
      <c r="AO117" s="41">
        <v>2.5</v>
      </c>
      <c r="AP117" s="41" t="s">
        <v>22</v>
      </c>
      <c r="AQ117" s="41">
        <v>2.5</v>
      </c>
      <c r="AR117" s="41" t="s">
        <v>22</v>
      </c>
      <c r="AS117" s="41">
        <v>1.25</v>
      </c>
      <c r="AT117" s="41" t="s">
        <v>22</v>
      </c>
      <c r="AU117" s="41">
        <v>2.5</v>
      </c>
      <c r="AV117" s="41" t="s">
        <v>22</v>
      </c>
      <c r="AW117" s="41">
        <v>2.5</v>
      </c>
      <c r="AX117" s="41" t="s">
        <v>22</v>
      </c>
      <c r="AY117" s="41">
        <v>1.25</v>
      </c>
      <c r="AZ117" s="41" t="s">
        <v>22</v>
      </c>
      <c r="BA117" s="41">
        <v>3.75</v>
      </c>
      <c r="BB117" s="41" t="s">
        <v>29</v>
      </c>
      <c r="BC117" s="41">
        <v>5</v>
      </c>
      <c r="BD117" s="41" t="s">
        <v>29</v>
      </c>
      <c r="BE117" s="41">
        <v>5</v>
      </c>
      <c r="BF117" s="41" t="s">
        <v>29</v>
      </c>
      <c r="BG117" s="41">
        <v>2.5</v>
      </c>
      <c r="BH117" s="41" t="s">
        <v>22</v>
      </c>
      <c r="BI117" s="41">
        <v>6.25</v>
      </c>
      <c r="BJ117" s="41" t="s">
        <v>29</v>
      </c>
      <c r="BK117" s="41">
        <v>2</v>
      </c>
      <c r="BL117" s="41" t="s">
        <v>22</v>
      </c>
      <c r="BM117" s="180">
        <v>3.333333333333333</v>
      </c>
      <c r="BN117" s="131" t="s">
        <v>22</v>
      </c>
      <c r="BO117" s="131">
        <v>2.6666666666666665</v>
      </c>
      <c r="BP117" s="131" t="s">
        <v>22</v>
      </c>
      <c r="BQ117" s="131">
        <v>5</v>
      </c>
      <c r="BR117" s="131" t="s">
        <v>29</v>
      </c>
      <c r="BS117" s="131">
        <v>0</v>
      </c>
      <c r="BT117" s="131" t="s">
        <v>22</v>
      </c>
      <c r="BU117" s="131">
        <v>3.75</v>
      </c>
      <c r="BV117" s="204" t="s">
        <v>29</v>
      </c>
      <c r="BW117" s="204">
        <v>1.25</v>
      </c>
      <c r="BX117" s="204" t="s">
        <v>22</v>
      </c>
      <c r="BY117" s="204">
        <v>2.5</v>
      </c>
      <c r="BZ117" s="204" t="s">
        <v>22</v>
      </c>
      <c r="CA117" s="92">
        <v>2.5</v>
      </c>
      <c r="CB117" s="1" t="s">
        <v>22</v>
      </c>
      <c r="CC117" s="164">
        <v>1104</v>
      </c>
      <c r="CD117" s="1" t="s">
        <v>93</v>
      </c>
      <c r="CE117" s="1" t="s">
        <v>74</v>
      </c>
      <c r="CF117" s="1">
        <v>136</v>
      </c>
    </row>
    <row r="118" spans="1:84" ht="13.5" thickBot="1">
      <c r="A118" s="45">
        <v>24</v>
      </c>
      <c r="B118" s="64" t="s">
        <v>227</v>
      </c>
      <c r="C118" s="41">
        <v>7</v>
      </c>
      <c r="D118" s="41">
        <v>29.166666666666668</v>
      </c>
      <c r="E118" s="41" t="s">
        <v>33</v>
      </c>
      <c r="F118" s="41">
        <v>5</v>
      </c>
      <c r="G118" s="41">
        <v>20.833333333333336</v>
      </c>
      <c r="H118" s="41" t="s">
        <v>33</v>
      </c>
      <c r="I118" s="41">
        <v>5</v>
      </c>
      <c r="J118" s="41">
        <v>20.833333333333336</v>
      </c>
      <c r="K118" s="41" t="s">
        <v>33</v>
      </c>
      <c r="L118" s="41">
        <v>10</v>
      </c>
      <c r="M118" s="41">
        <v>41.666666666666671</v>
      </c>
      <c r="N118" s="41" t="s">
        <v>33</v>
      </c>
      <c r="O118" s="41">
        <v>11</v>
      </c>
      <c r="P118" s="41">
        <v>45.833333333333329</v>
      </c>
      <c r="Q118" s="41" t="s">
        <v>33</v>
      </c>
      <c r="R118" s="41">
        <v>7</v>
      </c>
      <c r="S118" s="41">
        <v>15.555555555555555</v>
      </c>
      <c r="T118" s="41" t="s">
        <v>33</v>
      </c>
      <c r="U118" s="41">
        <v>7</v>
      </c>
      <c r="V118" s="41">
        <v>23.333333333333332</v>
      </c>
      <c r="W118" s="41" t="s">
        <v>33</v>
      </c>
      <c r="X118" s="41">
        <v>6</v>
      </c>
      <c r="Y118" s="41">
        <v>25</v>
      </c>
      <c r="Z118" s="41" t="s">
        <v>33</v>
      </c>
      <c r="AA118" s="45">
        <v>222.22222222222223</v>
      </c>
      <c r="AB118" s="45">
        <v>27.777777777777779</v>
      </c>
      <c r="AC118" s="89">
        <v>971</v>
      </c>
      <c r="AD118" s="41">
        <v>0</v>
      </c>
      <c r="AE118" s="41">
        <v>0</v>
      </c>
      <c r="AF118" s="41" t="s">
        <v>47</v>
      </c>
      <c r="AG118" s="41">
        <v>3.75</v>
      </c>
      <c r="AH118" s="41" t="s">
        <v>29</v>
      </c>
      <c r="AI118" s="41">
        <v>2.5</v>
      </c>
      <c r="AJ118" s="41" t="s">
        <v>22</v>
      </c>
      <c r="AK118" s="41">
        <v>2.5</v>
      </c>
      <c r="AL118" s="41" t="s">
        <v>22</v>
      </c>
      <c r="AM118" s="41">
        <v>2.5</v>
      </c>
      <c r="AN118" s="41" t="s">
        <v>22</v>
      </c>
      <c r="AO118" s="41">
        <v>2.5</v>
      </c>
      <c r="AP118" s="41" t="s">
        <v>22</v>
      </c>
      <c r="AQ118" s="41">
        <v>2.5</v>
      </c>
      <c r="AR118" s="41" t="s">
        <v>22</v>
      </c>
      <c r="AS118" s="41">
        <v>2.5</v>
      </c>
      <c r="AT118" s="41" t="s">
        <v>22</v>
      </c>
      <c r="AU118" s="41">
        <v>1.25</v>
      </c>
      <c r="AV118" s="41" t="s">
        <v>22</v>
      </c>
      <c r="AW118" s="41">
        <v>3.75</v>
      </c>
      <c r="AX118" s="41" t="s">
        <v>29</v>
      </c>
      <c r="AY118" s="41">
        <v>3.75</v>
      </c>
      <c r="AZ118" s="41" t="s">
        <v>29</v>
      </c>
      <c r="BA118" s="41">
        <v>2.5</v>
      </c>
      <c r="BB118" s="41" t="s">
        <v>22</v>
      </c>
      <c r="BC118" s="41">
        <v>3.75</v>
      </c>
      <c r="BD118" s="41" t="s">
        <v>29</v>
      </c>
      <c r="BE118" s="41">
        <v>3.75</v>
      </c>
      <c r="BF118" s="41" t="s">
        <v>29</v>
      </c>
      <c r="BG118" s="41">
        <v>5</v>
      </c>
      <c r="BH118" s="41" t="s">
        <v>29</v>
      </c>
      <c r="BI118" s="41">
        <v>6.25</v>
      </c>
      <c r="BJ118" s="41" t="s">
        <v>29</v>
      </c>
      <c r="BK118" s="41">
        <v>2</v>
      </c>
      <c r="BL118" s="41" t="s">
        <v>22</v>
      </c>
      <c r="BM118" s="180">
        <v>1.3333333333333333</v>
      </c>
      <c r="BN118" s="131" t="s">
        <v>22</v>
      </c>
      <c r="BO118" s="131">
        <v>1.3333333333333333</v>
      </c>
      <c r="BP118" s="131" t="s">
        <v>22</v>
      </c>
      <c r="BQ118" s="131">
        <v>1.25</v>
      </c>
      <c r="BR118" s="131" t="s">
        <v>22</v>
      </c>
      <c r="BS118" s="131">
        <v>3.75</v>
      </c>
      <c r="BT118" s="131" t="s">
        <v>29</v>
      </c>
      <c r="BU118" s="131">
        <v>2.5</v>
      </c>
      <c r="BV118" s="204" t="s">
        <v>22</v>
      </c>
      <c r="BW118" s="204">
        <v>2.5</v>
      </c>
      <c r="BX118" s="204" t="s">
        <v>22</v>
      </c>
      <c r="BY118" s="204">
        <v>1.25</v>
      </c>
      <c r="BZ118" s="204" t="s">
        <v>22</v>
      </c>
      <c r="CA118" s="92">
        <v>2.5</v>
      </c>
      <c r="CB118" s="1" t="s">
        <v>22</v>
      </c>
      <c r="CC118" s="164">
        <v>1104</v>
      </c>
      <c r="CD118" s="1" t="s">
        <v>91</v>
      </c>
      <c r="CE118" s="1" t="s">
        <v>74</v>
      </c>
      <c r="CF118" s="1">
        <v>138</v>
      </c>
    </row>
    <row r="119" spans="1:84" ht="13.5" thickBot="1">
      <c r="A119" s="45">
        <v>127</v>
      </c>
      <c r="B119" s="64" t="s">
        <v>230</v>
      </c>
      <c r="C119" s="41">
        <v>6</v>
      </c>
      <c r="D119" s="41">
        <v>25</v>
      </c>
      <c r="E119" s="41" t="s">
        <v>33</v>
      </c>
      <c r="F119" s="41">
        <v>7</v>
      </c>
      <c r="G119" s="41">
        <v>29.166666666666668</v>
      </c>
      <c r="H119" s="41" t="s">
        <v>33</v>
      </c>
      <c r="I119" s="41">
        <v>4</v>
      </c>
      <c r="J119" s="41">
        <v>16.666666666666664</v>
      </c>
      <c r="K119" s="41" t="s">
        <v>33</v>
      </c>
      <c r="L119" s="41">
        <v>6</v>
      </c>
      <c r="M119" s="41">
        <v>25</v>
      </c>
      <c r="N119" s="41" t="s">
        <v>33</v>
      </c>
      <c r="O119" s="41">
        <v>7</v>
      </c>
      <c r="P119" s="41">
        <v>29.166666666666668</v>
      </c>
      <c r="Q119" s="41" t="s">
        <v>33</v>
      </c>
      <c r="R119" s="41">
        <v>18</v>
      </c>
      <c r="S119" s="41">
        <v>40</v>
      </c>
      <c r="T119" s="41" t="s">
        <v>33</v>
      </c>
      <c r="U119" s="41">
        <v>11</v>
      </c>
      <c r="V119" s="41">
        <v>36.666666666666664</v>
      </c>
      <c r="W119" s="41" t="s">
        <v>33</v>
      </c>
      <c r="X119" s="41">
        <v>4</v>
      </c>
      <c r="Y119" s="41">
        <v>16.666666666666664</v>
      </c>
      <c r="Z119" s="41" t="s">
        <v>33</v>
      </c>
      <c r="AA119" s="45">
        <v>218.33333333333331</v>
      </c>
      <c r="AB119" s="45">
        <v>27.291666666666664</v>
      </c>
      <c r="AC119" s="89">
        <v>975</v>
      </c>
      <c r="AD119" s="41">
        <v>0</v>
      </c>
      <c r="AE119" s="41">
        <v>0</v>
      </c>
      <c r="AF119" s="41" t="s">
        <v>47</v>
      </c>
      <c r="AG119" s="41">
        <v>3.75</v>
      </c>
      <c r="AH119" s="41" t="s">
        <v>29</v>
      </c>
      <c r="AI119" s="41">
        <v>1.25</v>
      </c>
      <c r="AJ119" s="41" t="s">
        <v>22</v>
      </c>
      <c r="AK119" s="41">
        <v>2.5</v>
      </c>
      <c r="AL119" s="41" t="s">
        <v>22</v>
      </c>
      <c r="AM119" s="41">
        <v>2.5</v>
      </c>
      <c r="AN119" s="41" t="s">
        <v>22</v>
      </c>
      <c r="AO119" s="41">
        <v>2.5</v>
      </c>
      <c r="AP119" s="41" t="s">
        <v>22</v>
      </c>
      <c r="AQ119" s="41">
        <v>2.5</v>
      </c>
      <c r="AR119" s="41" t="s">
        <v>22</v>
      </c>
      <c r="AS119" s="41">
        <v>1.25</v>
      </c>
      <c r="AT119" s="41" t="s">
        <v>22</v>
      </c>
      <c r="AU119" s="41">
        <v>2.5</v>
      </c>
      <c r="AV119" s="41" t="s">
        <v>22</v>
      </c>
      <c r="AW119" s="41">
        <v>1.25</v>
      </c>
      <c r="AX119" s="41" t="s">
        <v>22</v>
      </c>
      <c r="AY119" s="41">
        <v>2.5</v>
      </c>
      <c r="AZ119" s="41" t="s">
        <v>22</v>
      </c>
      <c r="BA119" s="41">
        <v>2.5</v>
      </c>
      <c r="BB119" s="41" t="s">
        <v>22</v>
      </c>
      <c r="BC119" s="41">
        <v>3.75</v>
      </c>
      <c r="BD119" s="41" t="s">
        <v>29</v>
      </c>
      <c r="BE119" s="41">
        <v>2.5</v>
      </c>
      <c r="BF119" s="41" t="s">
        <v>22</v>
      </c>
      <c r="BG119" s="41">
        <v>1.25</v>
      </c>
      <c r="BH119" s="41" t="s">
        <v>22</v>
      </c>
      <c r="BI119" s="41">
        <v>3.75</v>
      </c>
      <c r="BJ119" s="41" t="s">
        <v>29</v>
      </c>
      <c r="BK119" s="41">
        <v>4.666666666666667</v>
      </c>
      <c r="BL119" s="41" t="s">
        <v>29</v>
      </c>
      <c r="BM119" s="180">
        <v>4.666666666666667</v>
      </c>
      <c r="BN119" s="131" t="s">
        <v>29</v>
      </c>
      <c r="BO119" s="131">
        <v>2.6666666666666665</v>
      </c>
      <c r="BP119" s="131" t="s">
        <v>22</v>
      </c>
      <c r="BQ119" s="131">
        <v>2.5</v>
      </c>
      <c r="BR119" s="131" t="s">
        <v>22</v>
      </c>
      <c r="BS119" s="131">
        <v>6.25</v>
      </c>
      <c r="BT119" s="131" t="s">
        <v>29</v>
      </c>
      <c r="BU119" s="131">
        <v>3.75</v>
      </c>
      <c r="BV119" s="204" t="s">
        <v>29</v>
      </c>
      <c r="BW119" s="204">
        <v>1.25</v>
      </c>
      <c r="BX119" s="204" t="s">
        <v>22</v>
      </c>
      <c r="BY119" s="204">
        <v>2.5</v>
      </c>
      <c r="BZ119" s="204" t="s">
        <v>22</v>
      </c>
      <c r="CA119" s="92">
        <v>0</v>
      </c>
      <c r="CB119" s="1" t="s">
        <v>22</v>
      </c>
      <c r="CC119" s="164">
        <v>1104</v>
      </c>
      <c r="CD119" s="1" t="s">
        <v>91</v>
      </c>
      <c r="CE119" s="1" t="s">
        <v>74</v>
      </c>
      <c r="CF119" s="1">
        <v>141</v>
      </c>
    </row>
    <row r="120" spans="1:84" ht="13.5" thickBot="1">
      <c r="A120" s="45">
        <v>59</v>
      </c>
      <c r="B120" s="64" t="s">
        <v>233</v>
      </c>
      <c r="C120" s="41">
        <v>6</v>
      </c>
      <c r="D120" s="41">
        <v>25</v>
      </c>
      <c r="E120" s="41" t="s">
        <v>33</v>
      </c>
      <c r="F120" s="41">
        <v>3</v>
      </c>
      <c r="G120" s="41">
        <v>12.5</v>
      </c>
      <c r="H120" s="41" t="s">
        <v>33</v>
      </c>
      <c r="I120" s="41">
        <v>6</v>
      </c>
      <c r="J120" s="41">
        <v>25</v>
      </c>
      <c r="K120" s="41" t="s">
        <v>33</v>
      </c>
      <c r="L120" s="41">
        <v>8</v>
      </c>
      <c r="M120" s="41">
        <v>33.333333333333329</v>
      </c>
      <c r="N120" s="41" t="s">
        <v>33</v>
      </c>
      <c r="O120" s="41">
        <v>7</v>
      </c>
      <c r="P120" s="41">
        <v>29.166666666666668</v>
      </c>
      <c r="Q120" s="41" t="s">
        <v>33</v>
      </c>
      <c r="R120" s="41">
        <v>14</v>
      </c>
      <c r="S120" s="41">
        <v>31.111111111111111</v>
      </c>
      <c r="T120" s="41" t="s">
        <v>33</v>
      </c>
      <c r="U120" s="41">
        <v>8</v>
      </c>
      <c r="V120" s="41">
        <v>26.666666666666668</v>
      </c>
      <c r="W120" s="41" t="s">
        <v>33</v>
      </c>
      <c r="X120" s="41">
        <v>8</v>
      </c>
      <c r="Y120" s="41">
        <v>33.333333333333329</v>
      </c>
      <c r="Z120" s="41" t="s">
        <v>33</v>
      </c>
      <c r="AA120" s="45">
        <v>216.11111111111109</v>
      </c>
      <c r="AB120" s="45">
        <v>27.013888888888886</v>
      </c>
      <c r="AC120" s="89">
        <v>975</v>
      </c>
      <c r="AD120" s="41">
        <v>0</v>
      </c>
      <c r="AE120" s="41">
        <v>0</v>
      </c>
      <c r="AF120" s="41" t="s">
        <v>47</v>
      </c>
      <c r="AG120" s="41">
        <v>2.5</v>
      </c>
      <c r="AH120" s="41" t="s">
        <v>22</v>
      </c>
      <c r="AI120" s="41">
        <v>2.5</v>
      </c>
      <c r="AJ120" s="41" t="s">
        <v>22</v>
      </c>
      <c r="AK120" s="41">
        <v>2.5</v>
      </c>
      <c r="AL120" s="41" t="s">
        <v>22</v>
      </c>
      <c r="AM120" s="41">
        <v>0</v>
      </c>
      <c r="AN120" s="41" t="s">
        <v>22</v>
      </c>
      <c r="AO120" s="41">
        <v>2.5</v>
      </c>
      <c r="AP120" s="41" t="s">
        <v>22</v>
      </c>
      <c r="AQ120" s="41">
        <v>2.5</v>
      </c>
      <c r="AR120" s="41" t="s">
        <v>22</v>
      </c>
      <c r="AS120" s="41">
        <v>3.75</v>
      </c>
      <c r="AT120" s="41" t="s">
        <v>29</v>
      </c>
      <c r="AU120" s="41">
        <v>3.75</v>
      </c>
      <c r="AV120" s="41" t="s">
        <v>29</v>
      </c>
      <c r="AW120" s="41">
        <v>0</v>
      </c>
      <c r="AX120" s="41" t="s">
        <v>22</v>
      </c>
      <c r="AY120" s="41">
        <v>0</v>
      </c>
      <c r="AZ120" s="41" t="s">
        <v>22</v>
      </c>
      <c r="BA120" s="41">
        <v>3.75</v>
      </c>
      <c r="BB120" s="41" t="s">
        <v>29</v>
      </c>
      <c r="BC120" s="41">
        <v>5</v>
      </c>
      <c r="BD120" s="41" t="s">
        <v>29</v>
      </c>
      <c r="BE120" s="41">
        <v>3.75</v>
      </c>
      <c r="BF120" s="41" t="s">
        <v>29</v>
      </c>
      <c r="BG120" s="41">
        <v>1.25</v>
      </c>
      <c r="BH120" s="41" t="s">
        <v>22</v>
      </c>
      <c r="BI120" s="41">
        <v>3.75</v>
      </c>
      <c r="BJ120" s="41" t="s">
        <v>29</v>
      </c>
      <c r="BK120" s="41">
        <v>4.666666666666667</v>
      </c>
      <c r="BL120" s="41" t="s">
        <v>29</v>
      </c>
      <c r="BM120" s="180">
        <v>4.666666666666667</v>
      </c>
      <c r="BN120" s="131" t="s">
        <v>29</v>
      </c>
      <c r="BO120" s="131">
        <v>0</v>
      </c>
      <c r="BP120" s="131" t="s">
        <v>22</v>
      </c>
      <c r="BQ120" s="131">
        <v>2.5</v>
      </c>
      <c r="BR120" s="131" t="s">
        <v>22</v>
      </c>
      <c r="BS120" s="131">
        <v>5</v>
      </c>
      <c r="BT120" s="131" t="s">
        <v>29</v>
      </c>
      <c r="BU120" s="131">
        <v>2.5</v>
      </c>
      <c r="BV120" s="204" t="s">
        <v>22</v>
      </c>
      <c r="BW120" s="204">
        <v>1.25</v>
      </c>
      <c r="BX120" s="204" t="s">
        <v>22</v>
      </c>
      <c r="BY120" s="204">
        <v>1.25</v>
      </c>
      <c r="BZ120" s="204" t="s">
        <v>22</v>
      </c>
      <c r="CA120" s="92">
        <v>2.5</v>
      </c>
      <c r="CB120" s="1" t="s">
        <v>22</v>
      </c>
      <c r="CC120" s="164">
        <v>1104</v>
      </c>
      <c r="CD120" s="1" t="s">
        <v>93</v>
      </c>
      <c r="CE120" s="1" t="s">
        <v>74</v>
      </c>
      <c r="CF120" s="1">
        <v>144</v>
      </c>
    </row>
    <row r="121" spans="1:84" ht="13.5" thickBot="1">
      <c r="A121" s="45">
        <v>128</v>
      </c>
      <c r="B121" s="64" t="s">
        <v>249</v>
      </c>
      <c r="C121" s="41">
        <v>6</v>
      </c>
      <c r="D121" s="41">
        <v>25</v>
      </c>
      <c r="E121" s="41" t="s">
        <v>33</v>
      </c>
      <c r="F121" s="41">
        <v>6</v>
      </c>
      <c r="G121" s="41">
        <v>25</v>
      </c>
      <c r="H121" s="41" t="s">
        <v>33</v>
      </c>
      <c r="I121" s="41">
        <v>5</v>
      </c>
      <c r="J121" s="41">
        <v>20.833333333333336</v>
      </c>
      <c r="K121" s="41" t="s">
        <v>33</v>
      </c>
      <c r="L121" s="41">
        <v>4</v>
      </c>
      <c r="M121" s="41">
        <v>16.666666666666664</v>
      </c>
      <c r="N121" s="41" t="s">
        <v>33</v>
      </c>
      <c r="O121" s="41">
        <v>8</v>
      </c>
      <c r="P121" s="41">
        <v>33.333333333333329</v>
      </c>
      <c r="Q121" s="41" t="s">
        <v>33</v>
      </c>
      <c r="R121" s="41">
        <v>11</v>
      </c>
      <c r="S121" s="41">
        <v>24.444444444444443</v>
      </c>
      <c r="T121" s="41" t="s">
        <v>33</v>
      </c>
      <c r="U121" s="41">
        <v>6</v>
      </c>
      <c r="V121" s="41">
        <v>20</v>
      </c>
      <c r="W121" s="41" t="s">
        <v>33</v>
      </c>
      <c r="X121" s="41">
        <v>7</v>
      </c>
      <c r="Y121" s="41">
        <v>29.166666666666668</v>
      </c>
      <c r="Z121" s="41" t="s">
        <v>33</v>
      </c>
      <c r="AA121" s="45">
        <v>194.44444444444443</v>
      </c>
      <c r="AB121" s="45">
        <v>24.305555555555554</v>
      </c>
      <c r="AC121" s="89">
        <v>983</v>
      </c>
      <c r="AD121" s="41">
        <v>0</v>
      </c>
      <c r="AE121" s="41">
        <v>0</v>
      </c>
      <c r="AF121" s="41" t="s">
        <v>47</v>
      </c>
      <c r="AG121" s="41">
        <v>3.75</v>
      </c>
      <c r="AH121" s="41" t="s">
        <v>29</v>
      </c>
      <c r="AI121" s="41">
        <v>1.25</v>
      </c>
      <c r="AJ121" s="41" t="s">
        <v>22</v>
      </c>
      <c r="AK121" s="41">
        <v>2.5</v>
      </c>
      <c r="AL121" s="41" t="s">
        <v>22</v>
      </c>
      <c r="AM121" s="41">
        <v>0</v>
      </c>
      <c r="AN121" s="41" t="s">
        <v>22</v>
      </c>
      <c r="AO121" s="41">
        <v>2.5</v>
      </c>
      <c r="AP121" s="41" t="s">
        <v>22</v>
      </c>
      <c r="AQ121" s="41">
        <v>3.75</v>
      </c>
      <c r="AR121" s="41" t="s">
        <v>29</v>
      </c>
      <c r="AS121" s="41">
        <v>2.5</v>
      </c>
      <c r="AT121" s="41" t="s">
        <v>22</v>
      </c>
      <c r="AU121" s="41">
        <v>2.5</v>
      </c>
      <c r="AV121" s="41" t="s">
        <v>22</v>
      </c>
      <c r="AW121" s="41">
        <v>3.75</v>
      </c>
      <c r="AX121" s="41" t="s">
        <v>29</v>
      </c>
      <c r="AY121" s="41">
        <v>0</v>
      </c>
      <c r="AZ121" s="41" t="s">
        <v>22</v>
      </c>
      <c r="BA121" s="41">
        <v>2.5</v>
      </c>
      <c r="BB121" s="41" t="s">
        <v>22</v>
      </c>
      <c r="BC121" s="41">
        <v>1.25</v>
      </c>
      <c r="BD121" s="41" t="s">
        <v>22</v>
      </c>
      <c r="BE121" s="41">
        <v>2.5</v>
      </c>
      <c r="BF121" s="41" t="s">
        <v>22</v>
      </c>
      <c r="BG121" s="41">
        <v>1.25</v>
      </c>
      <c r="BH121" s="41" t="s">
        <v>22</v>
      </c>
      <c r="BI121" s="41">
        <v>1.25</v>
      </c>
      <c r="BJ121" s="41" t="s">
        <v>22</v>
      </c>
      <c r="BK121" s="41">
        <v>2.6666666666666665</v>
      </c>
      <c r="BL121" s="41" t="s">
        <v>22</v>
      </c>
      <c r="BM121" s="180">
        <v>2.6666666666666665</v>
      </c>
      <c r="BN121" s="131" t="s">
        <v>22</v>
      </c>
      <c r="BO121" s="131">
        <v>2</v>
      </c>
      <c r="BP121" s="131" t="s">
        <v>22</v>
      </c>
      <c r="BQ121" s="131">
        <v>1.25</v>
      </c>
      <c r="BR121" s="131" t="s">
        <v>22</v>
      </c>
      <c r="BS121" s="131">
        <v>3.75</v>
      </c>
      <c r="BT121" s="131" t="s">
        <v>29</v>
      </c>
      <c r="BU121" s="131">
        <v>2.5</v>
      </c>
      <c r="BV121" s="204" t="s">
        <v>22</v>
      </c>
      <c r="BW121" s="204">
        <v>5</v>
      </c>
      <c r="BX121" s="204" t="s">
        <v>29</v>
      </c>
      <c r="BY121" s="204">
        <v>1.25</v>
      </c>
      <c r="BZ121" s="204" t="s">
        <v>22</v>
      </c>
      <c r="CA121" s="92">
        <v>2.5</v>
      </c>
      <c r="CB121" s="1" t="s">
        <v>22</v>
      </c>
      <c r="CC121" s="164">
        <v>1104</v>
      </c>
      <c r="CD121" s="1" t="s">
        <v>91</v>
      </c>
      <c r="CE121" s="1" t="s">
        <v>74</v>
      </c>
      <c r="CF121" s="1">
        <v>162</v>
      </c>
    </row>
    <row r="122" spans="1:84" ht="13.5" thickBot="1">
      <c r="A122" s="45">
        <v>29</v>
      </c>
      <c r="B122" s="64" t="s">
        <v>90</v>
      </c>
      <c r="C122" s="41">
        <v>18</v>
      </c>
      <c r="D122" s="41">
        <v>75</v>
      </c>
      <c r="E122" s="41" t="s">
        <v>69</v>
      </c>
      <c r="F122" s="41">
        <v>18</v>
      </c>
      <c r="G122" s="41">
        <v>75</v>
      </c>
      <c r="H122" s="41" t="s">
        <v>69</v>
      </c>
      <c r="I122" s="41">
        <v>11</v>
      </c>
      <c r="J122" s="41">
        <v>45.833333333333329</v>
      </c>
      <c r="K122" s="41" t="s">
        <v>33</v>
      </c>
      <c r="L122" s="41">
        <v>18</v>
      </c>
      <c r="M122" s="41">
        <v>75</v>
      </c>
      <c r="N122" s="41" t="s">
        <v>69</v>
      </c>
      <c r="O122" s="41">
        <v>19</v>
      </c>
      <c r="P122" s="41">
        <v>79.166666666666657</v>
      </c>
      <c r="Q122" s="41" t="s">
        <v>69</v>
      </c>
      <c r="R122" s="41">
        <v>28</v>
      </c>
      <c r="S122" s="41">
        <v>62.222222222222221</v>
      </c>
      <c r="T122" s="41" t="s">
        <v>45</v>
      </c>
      <c r="U122" s="41">
        <v>17</v>
      </c>
      <c r="V122" s="41">
        <v>56.666666666666664</v>
      </c>
      <c r="W122" s="41" t="s">
        <v>45</v>
      </c>
      <c r="X122" s="41">
        <v>9</v>
      </c>
      <c r="Y122" s="41">
        <v>37.5</v>
      </c>
      <c r="Z122" s="41" t="s">
        <v>33</v>
      </c>
      <c r="AA122" s="45">
        <v>506.38888888888891</v>
      </c>
      <c r="AB122" s="45">
        <v>63.298611111111114</v>
      </c>
      <c r="AC122" s="89">
        <v>1</v>
      </c>
      <c r="AD122" s="41">
        <v>0</v>
      </c>
      <c r="AE122" s="41">
        <v>0</v>
      </c>
      <c r="AF122" s="41" t="s">
        <v>47</v>
      </c>
      <c r="AG122" s="41">
        <v>8.75</v>
      </c>
      <c r="AH122" s="41" t="s">
        <v>46</v>
      </c>
      <c r="AI122" s="41">
        <v>7.5</v>
      </c>
      <c r="AJ122" s="41" t="s">
        <v>46</v>
      </c>
      <c r="AK122" s="41">
        <v>6.25</v>
      </c>
      <c r="AL122" s="41" t="s">
        <v>29</v>
      </c>
      <c r="AM122" s="41">
        <v>5</v>
      </c>
      <c r="AN122" s="41" t="s">
        <v>29</v>
      </c>
      <c r="AO122" s="41">
        <v>7.5</v>
      </c>
      <c r="AP122" s="41" t="s">
        <v>46</v>
      </c>
      <c r="AQ122" s="41">
        <v>8.75</v>
      </c>
      <c r="AR122" s="41" t="s">
        <v>46</v>
      </c>
      <c r="AS122" s="41">
        <v>5</v>
      </c>
      <c r="AT122" s="41" t="s">
        <v>29</v>
      </c>
      <c r="AU122" s="41">
        <v>3.75</v>
      </c>
      <c r="AV122" s="41" t="s">
        <v>29</v>
      </c>
      <c r="AW122" s="41">
        <v>7.5</v>
      </c>
      <c r="AX122" s="41" t="s">
        <v>46</v>
      </c>
      <c r="AY122" s="41">
        <v>6.25</v>
      </c>
      <c r="AZ122" s="41" t="s">
        <v>29</v>
      </c>
      <c r="BA122" s="41">
        <v>6.25</v>
      </c>
      <c r="BB122" s="41" t="s">
        <v>29</v>
      </c>
      <c r="BC122" s="41">
        <v>8.75</v>
      </c>
      <c r="BD122" s="41" t="s">
        <v>46</v>
      </c>
      <c r="BE122" s="41">
        <v>6.25</v>
      </c>
      <c r="BF122" s="41" t="s">
        <v>29</v>
      </c>
      <c r="BG122" s="41">
        <v>7.5</v>
      </c>
      <c r="BH122" s="41" t="s">
        <v>46</v>
      </c>
      <c r="BI122" s="41">
        <v>8.75</v>
      </c>
      <c r="BJ122" s="41" t="s">
        <v>46</v>
      </c>
      <c r="BK122" s="41">
        <v>6</v>
      </c>
      <c r="BL122" s="41" t="s">
        <v>29</v>
      </c>
      <c r="BM122" s="180">
        <v>5.333333333333333</v>
      </c>
      <c r="BN122" s="131" t="s">
        <v>29</v>
      </c>
      <c r="BO122" s="131">
        <v>7.333333333333333</v>
      </c>
      <c r="BP122" s="131" t="s">
        <v>46</v>
      </c>
      <c r="BQ122" s="131">
        <v>3.75</v>
      </c>
      <c r="BR122" s="131" t="s">
        <v>29</v>
      </c>
      <c r="BS122" s="131">
        <v>6.25</v>
      </c>
      <c r="BT122" s="131" t="s">
        <v>29</v>
      </c>
      <c r="BU122" s="131">
        <v>6.25</v>
      </c>
      <c r="BV122" s="204" t="s">
        <v>29</v>
      </c>
      <c r="BW122" s="204">
        <v>3.75</v>
      </c>
      <c r="BX122" s="204" t="s">
        <v>29</v>
      </c>
      <c r="BY122" s="204">
        <v>3.75</v>
      </c>
      <c r="BZ122" s="204" t="s">
        <v>29</v>
      </c>
      <c r="CA122" s="92">
        <v>6.25</v>
      </c>
      <c r="CB122" s="1" t="s">
        <v>29</v>
      </c>
      <c r="CC122" s="164">
        <v>1105</v>
      </c>
      <c r="CD122" s="1" t="s">
        <v>91</v>
      </c>
      <c r="CE122" s="1" t="s">
        <v>74</v>
      </c>
      <c r="CF122" s="1">
        <v>1</v>
      </c>
    </row>
    <row r="123" spans="1:84" ht="13.5" thickBot="1">
      <c r="A123" s="45">
        <v>99</v>
      </c>
      <c r="B123" s="64" t="s">
        <v>97</v>
      </c>
      <c r="C123" s="41">
        <v>11</v>
      </c>
      <c r="D123" s="41">
        <v>45.833333333333329</v>
      </c>
      <c r="E123" s="41" t="s">
        <v>33</v>
      </c>
      <c r="F123" s="41">
        <v>15</v>
      </c>
      <c r="G123" s="41">
        <v>62.5</v>
      </c>
      <c r="H123" s="41" t="s">
        <v>45</v>
      </c>
      <c r="I123" s="41">
        <v>13</v>
      </c>
      <c r="J123" s="41">
        <v>54.166666666666664</v>
      </c>
      <c r="K123" s="41" t="s">
        <v>45</v>
      </c>
      <c r="L123" s="41">
        <v>8</v>
      </c>
      <c r="M123" s="41">
        <v>33.333333333333329</v>
      </c>
      <c r="N123" s="41" t="s">
        <v>33</v>
      </c>
      <c r="O123" s="41">
        <v>10</v>
      </c>
      <c r="P123" s="41">
        <v>41.666666666666671</v>
      </c>
      <c r="Q123" s="41" t="s">
        <v>33</v>
      </c>
      <c r="R123" s="41">
        <v>30</v>
      </c>
      <c r="S123" s="41">
        <v>66.666666666666657</v>
      </c>
      <c r="T123" s="41" t="s">
        <v>45</v>
      </c>
      <c r="U123" s="41">
        <v>14</v>
      </c>
      <c r="V123" s="41">
        <v>46.666666666666664</v>
      </c>
      <c r="W123" s="41" t="s">
        <v>33</v>
      </c>
      <c r="X123" s="41">
        <v>6</v>
      </c>
      <c r="Y123" s="41">
        <v>25</v>
      </c>
      <c r="Z123" s="41" t="s">
        <v>33</v>
      </c>
      <c r="AA123" s="45">
        <v>375.83333333333331</v>
      </c>
      <c r="AB123" s="45">
        <v>46.979166666666664</v>
      </c>
      <c r="AC123" s="89">
        <v>236.36214393380089</v>
      </c>
      <c r="AD123" s="41">
        <v>0</v>
      </c>
      <c r="AE123" s="41">
        <v>0</v>
      </c>
      <c r="AF123" s="41" t="s">
        <v>47</v>
      </c>
      <c r="AG123" s="41">
        <v>3.75</v>
      </c>
      <c r="AH123" s="41" t="s">
        <v>29</v>
      </c>
      <c r="AI123" s="41">
        <v>5</v>
      </c>
      <c r="AJ123" s="41" t="s">
        <v>29</v>
      </c>
      <c r="AK123" s="41">
        <v>5</v>
      </c>
      <c r="AL123" s="41" t="s">
        <v>29</v>
      </c>
      <c r="AM123" s="41">
        <v>5</v>
      </c>
      <c r="AN123" s="41" t="s">
        <v>29</v>
      </c>
      <c r="AO123" s="41">
        <v>3.75</v>
      </c>
      <c r="AP123" s="41" t="s">
        <v>29</v>
      </c>
      <c r="AQ123" s="41">
        <v>7.5</v>
      </c>
      <c r="AR123" s="41" t="s">
        <v>46</v>
      </c>
      <c r="AS123" s="41">
        <v>5</v>
      </c>
      <c r="AT123" s="41" t="s">
        <v>29</v>
      </c>
      <c r="AU123" s="41">
        <v>5</v>
      </c>
      <c r="AV123" s="41" t="s">
        <v>29</v>
      </c>
      <c r="AW123" s="41">
        <v>6.25</v>
      </c>
      <c r="AX123" s="41" t="s">
        <v>29</v>
      </c>
      <c r="AY123" s="41">
        <v>3.75</v>
      </c>
      <c r="AZ123" s="41" t="s">
        <v>29</v>
      </c>
      <c r="BA123" s="41">
        <v>3.75</v>
      </c>
      <c r="BB123" s="41" t="s">
        <v>29</v>
      </c>
      <c r="BC123" s="41">
        <v>5</v>
      </c>
      <c r="BD123" s="41" t="s">
        <v>29</v>
      </c>
      <c r="BE123" s="41">
        <v>3.75</v>
      </c>
      <c r="BF123" s="41" t="s">
        <v>29</v>
      </c>
      <c r="BG123" s="41">
        <v>5</v>
      </c>
      <c r="BH123" s="41" t="s">
        <v>29</v>
      </c>
      <c r="BI123" s="41">
        <v>6.25</v>
      </c>
      <c r="BJ123" s="41" t="s">
        <v>29</v>
      </c>
      <c r="BK123" s="41">
        <v>9.3333333333333339</v>
      </c>
      <c r="BL123" s="41" t="s">
        <v>46</v>
      </c>
      <c r="BM123" s="180">
        <v>4.666666666666667</v>
      </c>
      <c r="BN123" s="131" t="s">
        <v>29</v>
      </c>
      <c r="BO123" s="131">
        <v>6</v>
      </c>
      <c r="BP123" s="131" t="s">
        <v>29</v>
      </c>
      <c r="BQ123" s="131">
        <v>3.75</v>
      </c>
      <c r="BR123" s="131" t="s">
        <v>29</v>
      </c>
      <c r="BS123" s="131">
        <v>6.25</v>
      </c>
      <c r="BT123" s="131" t="s">
        <v>29</v>
      </c>
      <c r="BU123" s="131">
        <v>2.5</v>
      </c>
      <c r="BV123" s="204" t="s">
        <v>22</v>
      </c>
      <c r="BW123" s="204">
        <v>3.75</v>
      </c>
      <c r="BX123" s="204" t="s">
        <v>29</v>
      </c>
      <c r="BY123" s="204">
        <v>3.75</v>
      </c>
      <c r="BZ123" s="204" t="s">
        <v>29</v>
      </c>
      <c r="CA123" s="92">
        <v>2.5</v>
      </c>
      <c r="CB123" s="1" t="s">
        <v>22</v>
      </c>
      <c r="CC123" s="164">
        <v>1105</v>
      </c>
      <c r="CD123" s="1" t="s">
        <v>93</v>
      </c>
      <c r="CE123" s="1" t="s">
        <v>74</v>
      </c>
      <c r="CF123" s="1">
        <v>6</v>
      </c>
    </row>
    <row r="124" spans="1:84" ht="13.5" thickBot="1">
      <c r="A124" s="45">
        <v>135</v>
      </c>
      <c r="B124" s="64" t="s">
        <v>113</v>
      </c>
      <c r="C124" s="41">
        <v>11</v>
      </c>
      <c r="D124" s="41">
        <v>45.833333333333329</v>
      </c>
      <c r="E124" s="41" t="s">
        <v>33</v>
      </c>
      <c r="F124" s="41">
        <v>10</v>
      </c>
      <c r="G124" s="41">
        <v>41.666666666666671</v>
      </c>
      <c r="H124" s="41" t="s">
        <v>33</v>
      </c>
      <c r="I124" s="41">
        <v>9</v>
      </c>
      <c r="J124" s="41">
        <v>37.5</v>
      </c>
      <c r="K124" s="41" t="s">
        <v>33</v>
      </c>
      <c r="L124" s="41">
        <v>9</v>
      </c>
      <c r="M124" s="41">
        <v>37.5</v>
      </c>
      <c r="N124" s="41" t="s">
        <v>33</v>
      </c>
      <c r="O124" s="41">
        <v>15</v>
      </c>
      <c r="P124" s="41">
        <v>62.5</v>
      </c>
      <c r="Q124" s="41" t="s">
        <v>45</v>
      </c>
      <c r="R124" s="41">
        <v>16</v>
      </c>
      <c r="S124" s="41">
        <v>35.555555555555557</v>
      </c>
      <c r="T124" s="41" t="s">
        <v>33</v>
      </c>
      <c r="U124" s="41">
        <v>12</v>
      </c>
      <c r="V124" s="41">
        <v>40</v>
      </c>
      <c r="W124" s="41" t="s">
        <v>33</v>
      </c>
      <c r="X124" s="41">
        <v>9</v>
      </c>
      <c r="Y124" s="41">
        <v>37.5</v>
      </c>
      <c r="Z124" s="41" t="s">
        <v>33</v>
      </c>
      <c r="AA124" s="45">
        <v>338.05555555555554</v>
      </c>
      <c r="AB124" s="45">
        <v>42.256944444444443</v>
      </c>
      <c r="AC124" s="89">
        <v>597.20750000000044</v>
      </c>
      <c r="AD124" s="41">
        <v>0</v>
      </c>
      <c r="AE124" s="41">
        <v>0</v>
      </c>
      <c r="AF124" s="41" t="s">
        <v>47</v>
      </c>
      <c r="AG124" s="41">
        <v>5</v>
      </c>
      <c r="AH124" s="41" t="s">
        <v>29</v>
      </c>
      <c r="AI124" s="41">
        <v>3.75</v>
      </c>
      <c r="AJ124" s="41" t="s">
        <v>29</v>
      </c>
      <c r="AK124" s="41">
        <v>5</v>
      </c>
      <c r="AL124" s="41" t="s">
        <v>29</v>
      </c>
      <c r="AM124" s="41">
        <v>5</v>
      </c>
      <c r="AN124" s="41" t="s">
        <v>29</v>
      </c>
      <c r="AO124" s="41">
        <v>5</v>
      </c>
      <c r="AP124" s="41" t="s">
        <v>29</v>
      </c>
      <c r="AQ124" s="41">
        <v>2.5</v>
      </c>
      <c r="AR124" s="41" t="s">
        <v>22</v>
      </c>
      <c r="AS124" s="41">
        <v>6.25</v>
      </c>
      <c r="AT124" s="41" t="s">
        <v>29</v>
      </c>
      <c r="AU124" s="41">
        <v>3.75</v>
      </c>
      <c r="AV124" s="41" t="s">
        <v>29</v>
      </c>
      <c r="AW124" s="41">
        <v>2.5</v>
      </c>
      <c r="AX124" s="41" t="s">
        <v>22</v>
      </c>
      <c r="AY124" s="41">
        <v>1.25</v>
      </c>
      <c r="AZ124" s="41" t="s">
        <v>22</v>
      </c>
      <c r="BA124" s="41">
        <v>5</v>
      </c>
      <c r="BB124" s="41" t="s">
        <v>29</v>
      </c>
      <c r="BC124" s="41">
        <v>3.75</v>
      </c>
      <c r="BD124" s="41" t="s">
        <v>29</v>
      </c>
      <c r="BE124" s="41">
        <v>5</v>
      </c>
      <c r="BF124" s="41" t="s">
        <v>29</v>
      </c>
      <c r="BG124" s="41">
        <v>5</v>
      </c>
      <c r="BH124" s="41" t="s">
        <v>29</v>
      </c>
      <c r="BI124" s="41">
        <v>2.5</v>
      </c>
      <c r="BJ124" s="41" t="s">
        <v>22</v>
      </c>
      <c r="BK124" s="41">
        <v>3.333333333333333</v>
      </c>
      <c r="BL124" s="41" t="s">
        <v>22</v>
      </c>
      <c r="BM124" s="180">
        <v>2.6666666666666665</v>
      </c>
      <c r="BN124" s="131" t="s">
        <v>22</v>
      </c>
      <c r="BO124" s="131">
        <v>4.666666666666667</v>
      </c>
      <c r="BP124" s="131" t="s">
        <v>29</v>
      </c>
      <c r="BQ124" s="131">
        <v>1.25</v>
      </c>
      <c r="BR124" s="131" t="s">
        <v>22</v>
      </c>
      <c r="BS124" s="131">
        <v>5</v>
      </c>
      <c r="BT124" s="131" t="s">
        <v>29</v>
      </c>
      <c r="BU124" s="131">
        <v>5</v>
      </c>
      <c r="BV124" s="204" t="s">
        <v>29</v>
      </c>
      <c r="BW124" s="204">
        <v>5</v>
      </c>
      <c r="BX124" s="204" t="s">
        <v>29</v>
      </c>
      <c r="BY124" s="204">
        <v>3.75</v>
      </c>
      <c r="BZ124" s="204" t="s">
        <v>29</v>
      </c>
      <c r="CA124" s="92">
        <v>1.25</v>
      </c>
      <c r="CB124" s="1" t="s">
        <v>22</v>
      </c>
      <c r="CC124" s="164">
        <v>1105</v>
      </c>
      <c r="CD124" s="1" t="s">
        <v>91</v>
      </c>
      <c r="CE124" s="1" t="s">
        <v>74</v>
      </c>
      <c r="CF124" s="1">
        <v>22</v>
      </c>
    </row>
    <row r="125" spans="1:84" ht="13.5" thickBot="1">
      <c r="A125" s="45">
        <v>63</v>
      </c>
      <c r="B125" s="64" t="s">
        <v>115</v>
      </c>
      <c r="C125" s="41">
        <v>10</v>
      </c>
      <c r="D125" s="41">
        <v>41.666666666666671</v>
      </c>
      <c r="E125" s="41" t="s">
        <v>33</v>
      </c>
      <c r="F125" s="41">
        <v>10</v>
      </c>
      <c r="G125" s="41">
        <v>41.666666666666671</v>
      </c>
      <c r="H125" s="41" t="s">
        <v>33</v>
      </c>
      <c r="I125" s="41">
        <v>8</v>
      </c>
      <c r="J125" s="41">
        <v>33.333333333333329</v>
      </c>
      <c r="K125" s="41" t="s">
        <v>33</v>
      </c>
      <c r="L125" s="41">
        <v>6</v>
      </c>
      <c r="M125" s="41">
        <v>25</v>
      </c>
      <c r="N125" s="41" t="s">
        <v>33</v>
      </c>
      <c r="O125" s="41">
        <v>16</v>
      </c>
      <c r="P125" s="41">
        <v>66.666666666666657</v>
      </c>
      <c r="Q125" s="41" t="s">
        <v>45</v>
      </c>
      <c r="R125" s="41">
        <v>20</v>
      </c>
      <c r="S125" s="41">
        <v>44.444444444444443</v>
      </c>
      <c r="T125" s="41" t="s">
        <v>33</v>
      </c>
      <c r="U125" s="41">
        <v>14</v>
      </c>
      <c r="V125" s="41">
        <v>46.666666666666664</v>
      </c>
      <c r="W125" s="41" t="s">
        <v>33</v>
      </c>
      <c r="X125" s="41">
        <v>9</v>
      </c>
      <c r="Y125" s="41">
        <v>37.5</v>
      </c>
      <c r="Z125" s="41" t="s">
        <v>33</v>
      </c>
      <c r="AA125" s="45">
        <v>336.94444444444446</v>
      </c>
      <c r="AB125" s="45">
        <v>42.118055555555557</v>
      </c>
      <c r="AC125" s="89">
        <v>612.15289351851789</v>
      </c>
      <c r="AD125" s="41">
        <v>0</v>
      </c>
      <c r="AE125" s="41">
        <v>0</v>
      </c>
      <c r="AF125" s="41" t="s">
        <v>47</v>
      </c>
      <c r="AG125" s="41">
        <v>5</v>
      </c>
      <c r="AH125" s="41" t="s">
        <v>29</v>
      </c>
      <c r="AI125" s="41">
        <v>3.75</v>
      </c>
      <c r="AJ125" s="41" t="s">
        <v>29</v>
      </c>
      <c r="AK125" s="41">
        <v>3.75</v>
      </c>
      <c r="AL125" s="41" t="s">
        <v>29</v>
      </c>
      <c r="AM125" s="41">
        <v>2.5</v>
      </c>
      <c r="AN125" s="41" t="s">
        <v>22</v>
      </c>
      <c r="AO125" s="41">
        <v>3.75</v>
      </c>
      <c r="AP125" s="41" t="s">
        <v>29</v>
      </c>
      <c r="AQ125" s="41">
        <v>5</v>
      </c>
      <c r="AR125" s="41" t="s">
        <v>29</v>
      </c>
      <c r="AS125" s="41">
        <v>3.75</v>
      </c>
      <c r="AT125" s="41" t="s">
        <v>29</v>
      </c>
      <c r="AU125" s="41">
        <v>5</v>
      </c>
      <c r="AV125" s="41" t="s">
        <v>29</v>
      </c>
      <c r="AW125" s="41">
        <v>2.5</v>
      </c>
      <c r="AX125" s="41" t="s">
        <v>22</v>
      </c>
      <c r="AY125" s="41">
        <v>2.5</v>
      </c>
      <c r="AZ125" s="41" t="s">
        <v>22</v>
      </c>
      <c r="BA125" s="41">
        <v>3.75</v>
      </c>
      <c r="BB125" s="41" t="s">
        <v>29</v>
      </c>
      <c r="BC125" s="41">
        <v>1.25</v>
      </c>
      <c r="BD125" s="41" t="s">
        <v>22</v>
      </c>
      <c r="BE125" s="41">
        <v>5</v>
      </c>
      <c r="BF125" s="41" t="s">
        <v>29</v>
      </c>
      <c r="BG125" s="41">
        <v>5</v>
      </c>
      <c r="BH125" s="41" t="s">
        <v>29</v>
      </c>
      <c r="BI125" s="41">
        <v>2.5</v>
      </c>
      <c r="BJ125" s="41" t="s">
        <v>22</v>
      </c>
      <c r="BK125" s="41">
        <v>3.333333333333333</v>
      </c>
      <c r="BL125" s="41" t="s">
        <v>22</v>
      </c>
      <c r="BM125" s="180">
        <v>5.333333333333333</v>
      </c>
      <c r="BN125" s="131" t="s">
        <v>29</v>
      </c>
      <c r="BO125" s="131">
        <v>4.666666666666667</v>
      </c>
      <c r="BP125" s="131" t="s">
        <v>29</v>
      </c>
      <c r="BQ125" s="131">
        <v>5</v>
      </c>
      <c r="BR125" s="131" t="s">
        <v>29</v>
      </c>
      <c r="BS125" s="131">
        <v>5</v>
      </c>
      <c r="BT125" s="131" t="s">
        <v>29</v>
      </c>
      <c r="BU125" s="131">
        <v>5</v>
      </c>
      <c r="BV125" s="204" t="s">
        <v>29</v>
      </c>
      <c r="BW125" s="204">
        <v>2.5</v>
      </c>
      <c r="BX125" s="204" t="s">
        <v>22</v>
      </c>
      <c r="BY125" s="204">
        <v>3.75</v>
      </c>
      <c r="BZ125" s="204" t="s">
        <v>29</v>
      </c>
      <c r="CA125" s="92">
        <v>3.75</v>
      </c>
      <c r="CB125" s="1" t="s">
        <v>29</v>
      </c>
      <c r="CC125" s="164">
        <v>1105</v>
      </c>
      <c r="CD125" s="1" t="s">
        <v>93</v>
      </c>
      <c r="CE125" s="1" t="s">
        <v>74</v>
      </c>
      <c r="CF125" s="1">
        <v>24</v>
      </c>
    </row>
    <row r="126" spans="1:84" ht="13.5" thickBot="1">
      <c r="A126" s="45">
        <v>171</v>
      </c>
      <c r="B126" s="64" t="s">
        <v>117</v>
      </c>
      <c r="C126" s="41">
        <v>13</v>
      </c>
      <c r="D126" s="41">
        <v>54.166666666666664</v>
      </c>
      <c r="E126" s="41" t="s">
        <v>45</v>
      </c>
      <c r="F126" s="41">
        <v>16</v>
      </c>
      <c r="G126" s="41">
        <v>66.666666666666657</v>
      </c>
      <c r="H126" s="41" t="s">
        <v>45</v>
      </c>
      <c r="I126" s="41">
        <v>5</v>
      </c>
      <c r="J126" s="41">
        <v>20.833333333333336</v>
      </c>
      <c r="K126" s="41" t="s">
        <v>33</v>
      </c>
      <c r="L126" s="41">
        <v>8</v>
      </c>
      <c r="M126" s="41">
        <v>33.333333333333329</v>
      </c>
      <c r="N126" s="41" t="s">
        <v>33</v>
      </c>
      <c r="O126" s="41">
        <v>8</v>
      </c>
      <c r="P126" s="41">
        <v>33.333333333333329</v>
      </c>
      <c r="Q126" s="41" t="s">
        <v>33</v>
      </c>
      <c r="R126" s="41">
        <v>17</v>
      </c>
      <c r="S126" s="41">
        <v>37.777777777777779</v>
      </c>
      <c r="T126" s="41" t="s">
        <v>33</v>
      </c>
      <c r="U126" s="41">
        <v>12</v>
      </c>
      <c r="V126" s="41">
        <v>40</v>
      </c>
      <c r="W126" s="41" t="s">
        <v>33</v>
      </c>
      <c r="X126" s="41">
        <v>11</v>
      </c>
      <c r="Y126" s="41">
        <v>45.833333333333329</v>
      </c>
      <c r="Z126" s="41" t="s">
        <v>33</v>
      </c>
      <c r="AA126" s="45">
        <v>331.9444444444444</v>
      </c>
      <c r="AB126" s="45">
        <v>41.49305555555555</v>
      </c>
      <c r="AC126" s="89">
        <v>669.86122685185182</v>
      </c>
      <c r="AD126" s="41">
        <v>0</v>
      </c>
      <c r="AE126" s="41">
        <v>0</v>
      </c>
      <c r="AF126" s="41" t="s">
        <v>47</v>
      </c>
      <c r="AG126" s="41">
        <v>5</v>
      </c>
      <c r="AH126" s="41" t="s">
        <v>29</v>
      </c>
      <c r="AI126" s="41">
        <v>5</v>
      </c>
      <c r="AJ126" s="41" t="s">
        <v>29</v>
      </c>
      <c r="AK126" s="41">
        <v>6.25</v>
      </c>
      <c r="AL126" s="41" t="s">
        <v>29</v>
      </c>
      <c r="AM126" s="41">
        <v>6.25</v>
      </c>
      <c r="AN126" s="41" t="s">
        <v>29</v>
      </c>
      <c r="AO126" s="41">
        <v>6.25</v>
      </c>
      <c r="AP126" s="41" t="s">
        <v>29</v>
      </c>
      <c r="AQ126" s="41">
        <v>7.5</v>
      </c>
      <c r="AR126" s="41" t="s">
        <v>46</v>
      </c>
      <c r="AS126" s="41">
        <v>0</v>
      </c>
      <c r="AT126" s="41" t="s">
        <v>22</v>
      </c>
      <c r="AU126" s="41">
        <v>1.25</v>
      </c>
      <c r="AV126" s="41" t="s">
        <v>22</v>
      </c>
      <c r="AW126" s="41">
        <v>2.5</v>
      </c>
      <c r="AX126" s="41" t="s">
        <v>22</v>
      </c>
      <c r="AY126" s="41">
        <v>3.75</v>
      </c>
      <c r="AZ126" s="41" t="s">
        <v>29</v>
      </c>
      <c r="BA126" s="41">
        <v>2.5</v>
      </c>
      <c r="BB126" s="41" t="s">
        <v>22</v>
      </c>
      <c r="BC126" s="41">
        <v>6.25</v>
      </c>
      <c r="BD126" s="41" t="s">
        <v>29</v>
      </c>
      <c r="BE126" s="41">
        <v>3.75</v>
      </c>
      <c r="BF126" s="41" t="s">
        <v>29</v>
      </c>
      <c r="BG126" s="41">
        <v>2.5</v>
      </c>
      <c r="BH126" s="41" t="s">
        <v>22</v>
      </c>
      <c r="BI126" s="41">
        <v>6.25</v>
      </c>
      <c r="BJ126" s="41" t="s">
        <v>29</v>
      </c>
      <c r="BK126" s="41">
        <v>4</v>
      </c>
      <c r="BL126" s="41" t="s">
        <v>29</v>
      </c>
      <c r="BM126" s="180">
        <v>2.6666666666666665</v>
      </c>
      <c r="BN126" s="131" t="s">
        <v>22</v>
      </c>
      <c r="BO126" s="131">
        <v>4.666666666666667</v>
      </c>
      <c r="BP126" s="131" t="s">
        <v>29</v>
      </c>
      <c r="BQ126" s="131">
        <v>6.25</v>
      </c>
      <c r="BR126" s="131" t="s">
        <v>29</v>
      </c>
      <c r="BS126" s="131">
        <v>5</v>
      </c>
      <c r="BT126" s="131" t="s">
        <v>29</v>
      </c>
      <c r="BU126" s="131">
        <v>2.5</v>
      </c>
      <c r="BV126" s="204" t="s">
        <v>22</v>
      </c>
      <c r="BW126" s="204">
        <v>5</v>
      </c>
      <c r="BX126" s="204" t="s">
        <v>29</v>
      </c>
      <c r="BY126" s="204">
        <v>3.75</v>
      </c>
      <c r="BZ126" s="204" t="s">
        <v>29</v>
      </c>
      <c r="CA126" s="92">
        <v>1.25</v>
      </c>
      <c r="CB126" s="1" t="s">
        <v>22</v>
      </c>
      <c r="CC126" s="164">
        <v>1105</v>
      </c>
      <c r="CD126" s="1" t="s">
        <v>91</v>
      </c>
      <c r="CE126" s="1" t="s">
        <v>74</v>
      </c>
      <c r="CF126" s="1">
        <v>26</v>
      </c>
    </row>
    <row r="127" spans="1:84" ht="13.5" thickBot="1">
      <c r="A127" s="45">
        <v>136</v>
      </c>
      <c r="B127" s="64" t="s">
        <v>118</v>
      </c>
      <c r="C127" s="41">
        <v>15</v>
      </c>
      <c r="D127" s="41">
        <v>62.5</v>
      </c>
      <c r="E127" s="41" t="s">
        <v>45</v>
      </c>
      <c r="F127" s="41">
        <v>8</v>
      </c>
      <c r="G127" s="41">
        <v>33.333333333333329</v>
      </c>
      <c r="H127" s="41" t="s">
        <v>33</v>
      </c>
      <c r="I127" s="41">
        <v>10</v>
      </c>
      <c r="J127" s="41">
        <v>41.666666666666671</v>
      </c>
      <c r="K127" s="41" t="s">
        <v>33</v>
      </c>
      <c r="L127" s="41">
        <v>10</v>
      </c>
      <c r="M127" s="41">
        <v>41.666666666666671</v>
      </c>
      <c r="N127" s="41" t="s">
        <v>33</v>
      </c>
      <c r="O127" s="41">
        <v>15</v>
      </c>
      <c r="P127" s="41">
        <v>62.5</v>
      </c>
      <c r="Q127" s="41" t="s">
        <v>45</v>
      </c>
      <c r="R127" s="41">
        <v>13</v>
      </c>
      <c r="S127" s="41">
        <v>28.888888888888886</v>
      </c>
      <c r="T127" s="41" t="s">
        <v>33</v>
      </c>
      <c r="U127" s="41">
        <v>11</v>
      </c>
      <c r="V127" s="41">
        <v>36.666666666666664</v>
      </c>
      <c r="W127" s="41" t="s">
        <v>33</v>
      </c>
      <c r="X127" s="41">
        <v>5</v>
      </c>
      <c r="Y127" s="41">
        <v>20.833333333333336</v>
      </c>
      <c r="Z127" s="41" t="s">
        <v>33</v>
      </c>
      <c r="AA127" s="45">
        <v>328.05555555555554</v>
      </c>
      <c r="AB127" s="45">
        <v>41.006944444444443</v>
      </c>
      <c r="AC127" s="89">
        <v>712.43289351851945</v>
      </c>
      <c r="AD127" s="41">
        <v>0</v>
      </c>
      <c r="AE127" s="41">
        <v>0</v>
      </c>
      <c r="AF127" s="41" t="s">
        <v>47</v>
      </c>
      <c r="AG127" s="41">
        <v>6.25</v>
      </c>
      <c r="AH127" s="41" t="s">
        <v>29</v>
      </c>
      <c r="AI127" s="41">
        <v>6.25</v>
      </c>
      <c r="AJ127" s="41" t="s">
        <v>29</v>
      </c>
      <c r="AK127" s="41">
        <v>6.25</v>
      </c>
      <c r="AL127" s="41" t="s">
        <v>29</v>
      </c>
      <c r="AM127" s="41">
        <v>2.5</v>
      </c>
      <c r="AN127" s="41" t="s">
        <v>22</v>
      </c>
      <c r="AO127" s="41">
        <v>0</v>
      </c>
      <c r="AP127" s="41" t="s">
        <v>22</v>
      </c>
      <c r="AQ127" s="41">
        <v>7.5</v>
      </c>
      <c r="AR127" s="41" t="s">
        <v>46</v>
      </c>
      <c r="AS127" s="41">
        <v>3.75</v>
      </c>
      <c r="AT127" s="41" t="s">
        <v>29</v>
      </c>
      <c r="AU127" s="41">
        <v>5</v>
      </c>
      <c r="AV127" s="41" t="s">
        <v>29</v>
      </c>
      <c r="AW127" s="41">
        <v>5</v>
      </c>
      <c r="AX127" s="41" t="s">
        <v>29</v>
      </c>
      <c r="AY127" s="41">
        <v>3.75</v>
      </c>
      <c r="AZ127" s="41" t="s">
        <v>29</v>
      </c>
      <c r="BA127" s="41">
        <v>3.75</v>
      </c>
      <c r="BB127" s="41" t="s">
        <v>29</v>
      </c>
      <c r="BC127" s="41">
        <v>3.75</v>
      </c>
      <c r="BD127" s="41" t="s">
        <v>29</v>
      </c>
      <c r="BE127" s="41">
        <v>5</v>
      </c>
      <c r="BF127" s="41" t="s">
        <v>29</v>
      </c>
      <c r="BG127" s="41">
        <v>6.25</v>
      </c>
      <c r="BH127" s="41" t="s">
        <v>29</v>
      </c>
      <c r="BI127" s="41">
        <v>6.25</v>
      </c>
      <c r="BJ127" s="41" t="s">
        <v>29</v>
      </c>
      <c r="BK127" s="41">
        <v>2</v>
      </c>
      <c r="BL127" s="41" t="s">
        <v>22</v>
      </c>
      <c r="BM127" s="180">
        <v>2.6666666666666665</v>
      </c>
      <c r="BN127" s="131" t="s">
        <v>22</v>
      </c>
      <c r="BO127" s="131">
        <v>4</v>
      </c>
      <c r="BP127" s="131" t="s">
        <v>29</v>
      </c>
      <c r="BQ127" s="131">
        <v>3.75</v>
      </c>
      <c r="BR127" s="131" t="s">
        <v>29</v>
      </c>
      <c r="BS127" s="131">
        <v>5</v>
      </c>
      <c r="BT127" s="131" t="s">
        <v>29</v>
      </c>
      <c r="BU127" s="131">
        <v>5</v>
      </c>
      <c r="BV127" s="204" t="s">
        <v>29</v>
      </c>
      <c r="BW127" s="204">
        <v>1.25</v>
      </c>
      <c r="BX127" s="204" t="s">
        <v>22</v>
      </c>
      <c r="BY127" s="204">
        <v>1.25</v>
      </c>
      <c r="BZ127" s="204" t="s">
        <v>22</v>
      </c>
      <c r="CA127" s="92">
        <v>1.25</v>
      </c>
      <c r="CB127" s="1" t="s">
        <v>22</v>
      </c>
      <c r="CC127" s="164">
        <v>1105</v>
      </c>
      <c r="CD127" s="1" t="s">
        <v>91</v>
      </c>
      <c r="CE127" s="1" t="s">
        <v>74</v>
      </c>
      <c r="CF127" s="1">
        <v>27</v>
      </c>
    </row>
    <row r="128" spans="1:84" ht="13.5" thickBot="1">
      <c r="A128" s="45">
        <v>169</v>
      </c>
      <c r="B128" s="64" t="s">
        <v>120</v>
      </c>
      <c r="C128" s="41">
        <v>7</v>
      </c>
      <c r="D128" s="41">
        <v>29.166666666666668</v>
      </c>
      <c r="E128" s="41" t="s">
        <v>33</v>
      </c>
      <c r="F128" s="41">
        <v>10</v>
      </c>
      <c r="G128" s="41">
        <v>41.666666666666671</v>
      </c>
      <c r="H128" s="41" t="s">
        <v>33</v>
      </c>
      <c r="I128" s="41">
        <v>6</v>
      </c>
      <c r="J128" s="41">
        <v>25</v>
      </c>
      <c r="K128" s="41" t="s">
        <v>33</v>
      </c>
      <c r="L128" s="41">
        <v>12</v>
      </c>
      <c r="M128" s="41">
        <v>50</v>
      </c>
      <c r="N128" s="41" t="s">
        <v>33</v>
      </c>
      <c r="O128" s="41">
        <v>14</v>
      </c>
      <c r="P128" s="41">
        <v>58.333333333333336</v>
      </c>
      <c r="Q128" s="41" t="s">
        <v>45</v>
      </c>
      <c r="R128" s="41">
        <v>20</v>
      </c>
      <c r="S128" s="41">
        <v>44.444444444444443</v>
      </c>
      <c r="T128" s="41" t="s">
        <v>33</v>
      </c>
      <c r="U128" s="41">
        <v>16</v>
      </c>
      <c r="V128" s="41">
        <v>53.333333333333336</v>
      </c>
      <c r="W128" s="41" t="s">
        <v>45</v>
      </c>
      <c r="X128" s="41">
        <v>6</v>
      </c>
      <c r="Y128" s="41">
        <v>25</v>
      </c>
      <c r="Z128" s="41" t="s">
        <v>33</v>
      </c>
      <c r="AA128" s="45">
        <v>326.94444444444446</v>
      </c>
      <c r="AB128" s="45">
        <v>40.868055555555557</v>
      </c>
      <c r="AC128" s="89">
        <v>724.22456018518551</v>
      </c>
      <c r="AD128" s="41">
        <v>0</v>
      </c>
      <c r="AE128" s="41">
        <v>0</v>
      </c>
      <c r="AF128" s="41" t="s">
        <v>47</v>
      </c>
      <c r="AG128" s="41">
        <v>1.25</v>
      </c>
      <c r="AH128" s="41" t="s">
        <v>22</v>
      </c>
      <c r="AI128" s="41">
        <v>5</v>
      </c>
      <c r="AJ128" s="41" t="s">
        <v>29</v>
      </c>
      <c r="AK128" s="41">
        <v>2.5</v>
      </c>
      <c r="AL128" s="41" t="s">
        <v>22</v>
      </c>
      <c r="AM128" s="41">
        <v>1.25</v>
      </c>
      <c r="AN128" s="41" t="s">
        <v>22</v>
      </c>
      <c r="AO128" s="41">
        <v>5</v>
      </c>
      <c r="AP128" s="41" t="s">
        <v>29</v>
      </c>
      <c r="AQ128" s="41">
        <v>5</v>
      </c>
      <c r="AR128" s="41" t="s">
        <v>29</v>
      </c>
      <c r="AS128" s="41">
        <v>5</v>
      </c>
      <c r="AT128" s="41" t="s">
        <v>29</v>
      </c>
      <c r="AU128" s="41">
        <v>3.75</v>
      </c>
      <c r="AV128" s="41" t="s">
        <v>29</v>
      </c>
      <c r="AW128" s="41">
        <v>5</v>
      </c>
      <c r="AX128" s="41" t="s">
        <v>29</v>
      </c>
      <c r="AY128" s="41">
        <v>3.75</v>
      </c>
      <c r="AZ128" s="41" t="s">
        <v>29</v>
      </c>
      <c r="BA128" s="41">
        <v>1.25</v>
      </c>
      <c r="BB128" s="41" t="s">
        <v>22</v>
      </c>
      <c r="BC128" s="41">
        <v>5</v>
      </c>
      <c r="BD128" s="41" t="s">
        <v>29</v>
      </c>
      <c r="BE128" s="41">
        <v>1.25</v>
      </c>
      <c r="BF128" s="41" t="s">
        <v>22</v>
      </c>
      <c r="BG128" s="41">
        <v>5</v>
      </c>
      <c r="BH128" s="41" t="s">
        <v>29</v>
      </c>
      <c r="BI128" s="41">
        <v>3.75</v>
      </c>
      <c r="BJ128" s="41" t="s">
        <v>29</v>
      </c>
      <c r="BK128" s="41">
        <v>6</v>
      </c>
      <c r="BL128" s="41" t="s">
        <v>29</v>
      </c>
      <c r="BM128" s="180">
        <v>2</v>
      </c>
      <c r="BN128" s="131" t="s">
        <v>22</v>
      </c>
      <c r="BO128" s="131">
        <v>5.333333333333333</v>
      </c>
      <c r="BP128" s="131" t="s">
        <v>29</v>
      </c>
      <c r="BQ128" s="131">
        <v>6.25</v>
      </c>
      <c r="BR128" s="131" t="s">
        <v>29</v>
      </c>
      <c r="BS128" s="131">
        <v>8.75</v>
      </c>
      <c r="BT128" s="131" t="s">
        <v>46</v>
      </c>
      <c r="BU128" s="131">
        <v>3.75</v>
      </c>
      <c r="BV128" s="204" t="s">
        <v>29</v>
      </c>
      <c r="BW128" s="204">
        <v>1.25</v>
      </c>
      <c r="BX128" s="204" t="s">
        <v>22</v>
      </c>
      <c r="BY128" s="204">
        <v>3.75</v>
      </c>
      <c r="BZ128" s="204" t="s">
        <v>29</v>
      </c>
      <c r="CA128" s="92">
        <v>1.25</v>
      </c>
      <c r="CB128" s="1" t="s">
        <v>22</v>
      </c>
      <c r="CC128" s="164">
        <v>1105</v>
      </c>
      <c r="CD128" s="1" t="s">
        <v>91</v>
      </c>
      <c r="CE128" s="1" t="s">
        <v>74</v>
      </c>
      <c r="CF128" s="1">
        <v>29</v>
      </c>
    </row>
    <row r="129" spans="1:306" ht="13.5" thickBot="1">
      <c r="A129" s="45">
        <v>28</v>
      </c>
      <c r="B129" s="64" t="s">
        <v>132</v>
      </c>
      <c r="C129" s="41">
        <v>8</v>
      </c>
      <c r="D129" s="41">
        <v>33.333333333333329</v>
      </c>
      <c r="E129" s="41" t="s">
        <v>33</v>
      </c>
      <c r="F129" s="41">
        <v>12</v>
      </c>
      <c r="G129" s="41">
        <v>50</v>
      </c>
      <c r="H129" s="41" t="s">
        <v>33</v>
      </c>
      <c r="I129" s="41">
        <v>5</v>
      </c>
      <c r="J129" s="41">
        <v>20.833333333333336</v>
      </c>
      <c r="K129" s="41" t="s">
        <v>33</v>
      </c>
      <c r="L129" s="41">
        <v>14</v>
      </c>
      <c r="M129" s="41">
        <v>58.333333333333336</v>
      </c>
      <c r="N129" s="41" t="s">
        <v>45</v>
      </c>
      <c r="O129" s="41">
        <v>11</v>
      </c>
      <c r="P129" s="41">
        <v>45.833333333333329</v>
      </c>
      <c r="Q129" s="41" t="s">
        <v>33</v>
      </c>
      <c r="R129" s="41">
        <v>15</v>
      </c>
      <c r="S129" s="41">
        <v>33.333333333333329</v>
      </c>
      <c r="T129" s="41" t="s">
        <v>33</v>
      </c>
      <c r="U129" s="41">
        <v>13</v>
      </c>
      <c r="V129" s="41">
        <v>43.333333333333336</v>
      </c>
      <c r="W129" s="41" t="s">
        <v>33</v>
      </c>
      <c r="X129" s="41">
        <v>7</v>
      </c>
      <c r="Y129" s="41">
        <v>29.166666666666668</v>
      </c>
      <c r="Z129" s="41" t="s">
        <v>33</v>
      </c>
      <c r="AA129" s="45">
        <v>314.16666666666663</v>
      </c>
      <c r="AB129" s="45">
        <v>39.270833333333329</v>
      </c>
      <c r="AC129" s="89">
        <v>832</v>
      </c>
      <c r="AD129" s="41">
        <v>0</v>
      </c>
      <c r="AE129" s="41">
        <v>0</v>
      </c>
      <c r="AF129" s="41" t="s">
        <v>47</v>
      </c>
      <c r="AG129" s="41">
        <v>2.5</v>
      </c>
      <c r="AH129" s="41" t="s">
        <v>22</v>
      </c>
      <c r="AI129" s="41">
        <v>6.25</v>
      </c>
      <c r="AJ129" s="41" t="s">
        <v>29</v>
      </c>
      <c r="AK129" s="41">
        <v>1.25</v>
      </c>
      <c r="AL129" s="41" t="s">
        <v>22</v>
      </c>
      <c r="AM129" s="41">
        <v>6.25</v>
      </c>
      <c r="AN129" s="41" t="s">
        <v>29</v>
      </c>
      <c r="AO129" s="41">
        <v>5</v>
      </c>
      <c r="AP129" s="41" t="s">
        <v>29</v>
      </c>
      <c r="AQ129" s="41">
        <v>5</v>
      </c>
      <c r="AR129" s="41" t="s">
        <v>29</v>
      </c>
      <c r="AS129" s="41">
        <v>5</v>
      </c>
      <c r="AT129" s="41" t="s">
        <v>29</v>
      </c>
      <c r="AU129" s="41">
        <v>1.25</v>
      </c>
      <c r="AV129" s="41" t="s">
        <v>22</v>
      </c>
      <c r="AW129" s="41">
        <v>3.75</v>
      </c>
      <c r="AX129" s="41" t="s">
        <v>29</v>
      </c>
      <c r="AY129" s="41">
        <v>2.5</v>
      </c>
      <c r="AZ129" s="41" t="s">
        <v>22</v>
      </c>
      <c r="BA129" s="41">
        <v>3.75</v>
      </c>
      <c r="BB129" s="41" t="s">
        <v>29</v>
      </c>
      <c r="BC129" s="41">
        <v>6.25</v>
      </c>
      <c r="BD129" s="41" t="s">
        <v>29</v>
      </c>
      <c r="BE129" s="41">
        <v>5</v>
      </c>
      <c r="BF129" s="41" t="s">
        <v>29</v>
      </c>
      <c r="BG129" s="41">
        <v>5</v>
      </c>
      <c r="BH129" s="41" t="s">
        <v>29</v>
      </c>
      <c r="BI129" s="41">
        <v>6.25</v>
      </c>
      <c r="BJ129" s="41" t="s">
        <v>29</v>
      </c>
      <c r="BK129" s="41">
        <v>4.666666666666667</v>
      </c>
      <c r="BL129" s="41" t="s">
        <v>29</v>
      </c>
      <c r="BM129" s="180">
        <v>1.3333333333333333</v>
      </c>
      <c r="BN129" s="131" t="s">
        <v>22</v>
      </c>
      <c r="BO129" s="131">
        <v>4</v>
      </c>
      <c r="BP129" s="131" t="s">
        <v>29</v>
      </c>
      <c r="BQ129" s="131">
        <v>6.25</v>
      </c>
      <c r="BR129" s="131" t="s">
        <v>29</v>
      </c>
      <c r="BS129" s="131">
        <v>3.75</v>
      </c>
      <c r="BT129" s="131" t="s">
        <v>29</v>
      </c>
      <c r="BU129" s="131">
        <v>3.75</v>
      </c>
      <c r="BV129" s="204" t="s">
        <v>29</v>
      </c>
      <c r="BW129" s="204">
        <v>1.25</v>
      </c>
      <c r="BX129" s="204" t="s">
        <v>22</v>
      </c>
      <c r="BY129" s="204">
        <v>3.75</v>
      </c>
      <c r="BZ129" s="204" t="s">
        <v>29</v>
      </c>
      <c r="CA129" s="92">
        <v>3.75</v>
      </c>
      <c r="CB129" s="1" t="s">
        <v>29</v>
      </c>
      <c r="CC129" s="164">
        <v>1105</v>
      </c>
      <c r="CD129" s="1" t="s">
        <v>91</v>
      </c>
      <c r="CE129" s="1" t="s">
        <v>74</v>
      </c>
      <c r="CF129" s="1">
        <v>41</v>
      </c>
    </row>
    <row r="130" spans="1:306" ht="13.5" thickBot="1">
      <c r="A130" s="45">
        <v>133</v>
      </c>
      <c r="B130" s="64" t="s">
        <v>151</v>
      </c>
      <c r="C130" s="41">
        <v>9</v>
      </c>
      <c r="D130" s="41">
        <v>37.5</v>
      </c>
      <c r="E130" s="41" t="s">
        <v>33</v>
      </c>
      <c r="F130" s="41">
        <v>10</v>
      </c>
      <c r="G130" s="41">
        <v>41.666666666666671</v>
      </c>
      <c r="H130" s="41" t="s">
        <v>33</v>
      </c>
      <c r="I130" s="41">
        <v>7</v>
      </c>
      <c r="J130" s="41">
        <v>29.166666666666668</v>
      </c>
      <c r="K130" s="41" t="s">
        <v>33</v>
      </c>
      <c r="L130" s="41">
        <v>5</v>
      </c>
      <c r="M130" s="41">
        <v>20.833333333333336</v>
      </c>
      <c r="N130" s="41" t="s">
        <v>33</v>
      </c>
      <c r="O130" s="41">
        <v>12</v>
      </c>
      <c r="P130" s="41">
        <v>50</v>
      </c>
      <c r="Q130" s="41" t="s">
        <v>33</v>
      </c>
      <c r="R130" s="41">
        <v>21</v>
      </c>
      <c r="S130" s="41">
        <v>46.666666666666664</v>
      </c>
      <c r="T130" s="41" t="s">
        <v>33</v>
      </c>
      <c r="U130" s="41">
        <v>10</v>
      </c>
      <c r="V130" s="41">
        <v>33.333333333333329</v>
      </c>
      <c r="W130" s="41" t="s">
        <v>33</v>
      </c>
      <c r="X130" s="41">
        <v>8</v>
      </c>
      <c r="Y130" s="41">
        <v>33.333333333333329</v>
      </c>
      <c r="Z130" s="41" t="s">
        <v>33</v>
      </c>
      <c r="AA130" s="45">
        <v>292.5</v>
      </c>
      <c r="AB130" s="45">
        <v>36.5625</v>
      </c>
      <c r="AC130" s="89">
        <v>933</v>
      </c>
      <c r="AD130" s="41">
        <v>0</v>
      </c>
      <c r="AE130" s="41">
        <v>0</v>
      </c>
      <c r="AF130" s="41" t="s">
        <v>47</v>
      </c>
      <c r="AG130" s="41">
        <v>2.5</v>
      </c>
      <c r="AH130" s="41" t="s">
        <v>22</v>
      </c>
      <c r="AI130" s="41">
        <v>2.5</v>
      </c>
      <c r="AJ130" s="41" t="s">
        <v>22</v>
      </c>
      <c r="AK130" s="41">
        <v>6.25</v>
      </c>
      <c r="AL130" s="41" t="s">
        <v>29</v>
      </c>
      <c r="AM130" s="41">
        <v>3.75</v>
      </c>
      <c r="AN130" s="41" t="s">
        <v>29</v>
      </c>
      <c r="AO130" s="41">
        <v>2.5</v>
      </c>
      <c r="AP130" s="41" t="s">
        <v>22</v>
      </c>
      <c r="AQ130" s="41">
        <v>5</v>
      </c>
      <c r="AR130" s="41" t="s">
        <v>29</v>
      </c>
      <c r="AS130" s="41">
        <v>2.5</v>
      </c>
      <c r="AT130" s="41" t="s">
        <v>22</v>
      </c>
      <c r="AU130" s="41">
        <v>3.75</v>
      </c>
      <c r="AV130" s="41" t="s">
        <v>29</v>
      </c>
      <c r="AW130" s="41">
        <v>1.25</v>
      </c>
      <c r="AX130" s="41" t="s">
        <v>22</v>
      </c>
      <c r="AY130" s="41">
        <v>3.75</v>
      </c>
      <c r="AZ130" s="41" t="s">
        <v>29</v>
      </c>
      <c r="BA130" s="41">
        <v>1.25</v>
      </c>
      <c r="BB130" s="41" t="s">
        <v>22</v>
      </c>
      <c r="BC130" s="41">
        <v>3.75</v>
      </c>
      <c r="BD130" s="41" t="s">
        <v>29</v>
      </c>
      <c r="BE130" s="41">
        <v>2.5</v>
      </c>
      <c r="BF130" s="41" t="s">
        <v>22</v>
      </c>
      <c r="BG130" s="41">
        <v>5</v>
      </c>
      <c r="BH130" s="41" t="s">
        <v>29</v>
      </c>
      <c r="BI130" s="41">
        <v>3.75</v>
      </c>
      <c r="BJ130" s="41" t="s">
        <v>29</v>
      </c>
      <c r="BK130" s="41">
        <v>6</v>
      </c>
      <c r="BL130" s="41" t="s">
        <v>29</v>
      </c>
      <c r="BM130" s="180">
        <v>4.666666666666667</v>
      </c>
      <c r="BN130" s="131" t="s">
        <v>29</v>
      </c>
      <c r="BO130" s="131">
        <v>3.333333333333333</v>
      </c>
      <c r="BP130" s="131" t="s">
        <v>22</v>
      </c>
      <c r="BQ130" s="131">
        <v>2.5</v>
      </c>
      <c r="BR130" s="131" t="s">
        <v>22</v>
      </c>
      <c r="BS130" s="131">
        <v>3.75</v>
      </c>
      <c r="BT130" s="131" t="s">
        <v>29</v>
      </c>
      <c r="BU130" s="131">
        <v>3.75</v>
      </c>
      <c r="BV130" s="204" t="s">
        <v>29</v>
      </c>
      <c r="BW130" s="204">
        <v>5</v>
      </c>
      <c r="BX130" s="204" t="s">
        <v>29</v>
      </c>
      <c r="BY130" s="204">
        <v>0</v>
      </c>
      <c r="BZ130" s="204" t="s">
        <v>22</v>
      </c>
      <c r="CA130" s="92">
        <v>3.75</v>
      </c>
      <c r="CB130" s="1" t="s">
        <v>29</v>
      </c>
      <c r="CC130" s="164">
        <v>1105</v>
      </c>
      <c r="CD130" s="1" t="s">
        <v>91</v>
      </c>
      <c r="CE130" s="1" t="s">
        <v>74</v>
      </c>
      <c r="CF130" s="1">
        <v>60</v>
      </c>
    </row>
    <row r="131" spans="1:306" ht="13.5" thickBot="1">
      <c r="A131" s="45">
        <v>172</v>
      </c>
      <c r="B131" s="64" t="s">
        <v>158</v>
      </c>
      <c r="C131" s="41">
        <v>6</v>
      </c>
      <c r="D131" s="41">
        <v>25</v>
      </c>
      <c r="E131" s="41" t="s">
        <v>33</v>
      </c>
      <c r="F131" s="41">
        <v>11</v>
      </c>
      <c r="G131" s="41">
        <v>45.833333333333329</v>
      </c>
      <c r="H131" s="41" t="s">
        <v>33</v>
      </c>
      <c r="I131" s="41">
        <v>8</v>
      </c>
      <c r="J131" s="41">
        <v>33.333333333333329</v>
      </c>
      <c r="K131" s="41" t="s">
        <v>33</v>
      </c>
      <c r="L131" s="41">
        <v>13</v>
      </c>
      <c r="M131" s="41">
        <v>54.166666666666664</v>
      </c>
      <c r="N131" s="41" t="s">
        <v>45</v>
      </c>
      <c r="O131" s="41">
        <v>9</v>
      </c>
      <c r="P131" s="41">
        <v>37.5</v>
      </c>
      <c r="Q131" s="41" t="s">
        <v>33</v>
      </c>
      <c r="R131" s="41">
        <v>17</v>
      </c>
      <c r="S131" s="41">
        <v>37.777777777777779</v>
      </c>
      <c r="T131" s="41" t="s">
        <v>33</v>
      </c>
      <c r="U131" s="41">
        <v>5</v>
      </c>
      <c r="V131" s="41">
        <v>16.666666666666664</v>
      </c>
      <c r="W131" s="41" t="s">
        <v>33</v>
      </c>
      <c r="X131" s="41">
        <v>8</v>
      </c>
      <c r="Y131" s="41">
        <v>33.333333333333329</v>
      </c>
      <c r="Z131" s="41" t="s">
        <v>33</v>
      </c>
      <c r="AA131" s="45">
        <v>283.61111111111109</v>
      </c>
      <c r="AB131" s="45">
        <v>35.451388888888886</v>
      </c>
      <c r="AC131" s="89">
        <v>947</v>
      </c>
      <c r="AD131" s="41">
        <v>0</v>
      </c>
      <c r="AE131" s="41">
        <v>0</v>
      </c>
      <c r="AF131" s="41" t="s">
        <v>47</v>
      </c>
      <c r="AG131" s="41">
        <v>2.5</v>
      </c>
      <c r="AH131" s="41" t="s">
        <v>22</v>
      </c>
      <c r="AI131" s="41">
        <v>2.5</v>
      </c>
      <c r="AJ131" s="41" t="s">
        <v>22</v>
      </c>
      <c r="AK131" s="41">
        <v>2.5</v>
      </c>
      <c r="AL131" s="41" t="s">
        <v>22</v>
      </c>
      <c r="AM131" s="41">
        <v>3.75</v>
      </c>
      <c r="AN131" s="41" t="s">
        <v>29</v>
      </c>
      <c r="AO131" s="41">
        <v>3.75</v>
      </c>
      <c r="AP131" s="41" t="s">
        <v>29</v>
      </c>
      <c r="AQ131" s="41">
        <v>5</v>
      </c>
      <c r="AR131" s="41" t="s">
        <v>29</v>
      </c>
      <c r="AS131" s="41">
        <v>5</v>
      </c>
      <c r="AT131" s="41" t="s">
        <v>29</v>
      </c>
      <c r="AU131" s="41">
        <v>2.5</v>
      </c>
      <c r="AV131" s="41" t="s">
        <v>22</v>
      </c>
      <c r="AW131" s="41">
        <v>3.75</v>
      </c>
      <c r="AX131" s="41" t="s">
        <v>29</v>
      </c>
      <c r="AY131" s="41">
        <v>3.75</v>
      </c>
      <c r="AZ131" s="41" t="s">
        <v>29</v>
      </c>
      <c r="BA131" s="41">
        <v>3.75</v>
      </c>
      <c r="BB131" s="41" t="s">
        <v>29</v>
      </c>
      <c r="BC131" s="41">
        <v>8.75</v>
      </c>
      <c r="BD131" s="41" t="s">
        <v>46</v>
      </c>
      <c r="BE131" s="41">
        <v>3.75</v>
      </c>
      <c r="BF131" s="41" t="s">
        <v>29</v>
      </c>
      <c r="BG131" s="41">
        <v>6.25</v>
      </c>
      <c r="BH131" s="41" t="s">
        <v>29</v>
      </c>
      <c r="BI131" s="41">
        <v>6.25</v>
      </c>
      <c r="BJ131" s="41" t="s">
        <v>29</v>
      </c>
      <c r="BK131" s="41">
        <v>5.333333333333333</v>
      </c>
      <c r="BL131" s="41" t="s">
        <v>29</v>
      </c>
      <c r="BM131" s="180">
        <v>3.333333333333333</v>
      </c>
      <c r="BN131" s="131" t="s">
        <v>22</v>
      </c>
      <c r="BO131" s="131">
        <v>2.6666666666666665</v>
      </c>
      <c r="BP131" s="131" t="s">
        <v>22</v>
      </c>
      <c r="BQ131" s="131">
        <v>2.5</v>
      </c>
      <c r="BR131" s="131" t="s">
        <v>22</v>
      </c>
      <c r="BS131" s="131">
        <v>3.75</v>
      </c>
      <c r="BT131" s="131" t="s">
        <v>29</v>
      </c>
      <c r="BU131" s="131">
        <v>0</v>
      </c>
      <c r="BV131" s="204" t="s">
        <v>22</v>
      </c>
      <c r="BW131" s="204">
        <v>2.5</v>
      </c>
      <c r="BX131" s="204" t="s">
        <v>22</v>
      </c>
      <c r="BY131" s="204">
        <v>2.5</v>
      </c>
      <c r="BZ131" s="204" t="s">
        <v>22</v>
      </c>
      <c r="CA131" s="92">
        <v>2.5</v>
      </c>
      <c r="CB131" s="1" t="s">
        <v>22</v>
      </c>
      <c r="CC131" s="164">
        <v>1105</v>
      </c>
      <c r="CD131" s="1" t="s">
        <v>91</v>
      </c>
      <c r="CE131" s="1" t="s">
        <v>74</v>
      </c>
      <c r="CF131" s="1">
        <v>67</v>
      </c>
    </row>
    <row r="132" spans="1:306" ht="13.5" thickBot="1">
      <c r="A132" s="45">
        <v>134</v>
      </c>
      <c r="B132" s="64" t="s">
        <v>162</v>
      </c>
      <c r="C132" s="41">
        <v>7</v>
      </c>
      <c r="D132" s="41">
        <v>29.166666666666668</v>
      </c>
      <c r="E132" s="41" t="s">
        <v>33</v>
      </c>
      <c r="F132" s="41">
        <v>11</v>
      </c>
      <c r="G132" s="41">
        <v>45.833333333333329</v>
      </c>
      <c r="H132" s="41" t="s">
        <v>33</v>
      </c>
      <c r="I132" s="41">
        <v>7</v>
      </c>
      <c r="J132" s="41">
        <v>29.166666666666668</v>
      </c>
      <c r="K132" s="41" t="s">
        <v>33</v>
      </c>
      <c r="L132" s="41">
        <v>5</v>
      </c>
      <c r="M132" s="41">
        <v>20.833333333333336</v>
      </c>
      <c r="N132" s="41" t="s">
        <v>33</v>
      </c>
      <c r="O132" s="41">
        <v>12</v>
      </c>
      <c r="P132" s="41">
        <v>50</v>
      </c>
      <c r="Q132" s="41" t="s">
        <v>33</v>
      </c>
      <c r="R132" s="41">
        <v>13</v>
      </c>
      <c r="S132" s="41">
        <v>28.888888888888886</v>
      </c>
      <c r="T132" s="41" t="s">
        <v>33</v>
      </c>
      <c r="U132" s="41">
        <v>10</v>
      </c>
      <c r="V132" s="41">
        <v>33.333333333333329</v>
      </c>
      <c r="W132" s="41" t="s">
        <v>33</v>
      </c>
      <c r="X132" s="41">
        <v>9</v>
      </c>
      <c r="Y132" s="41">
        <v>37.5</v>
      </c>
      <c r="Z132" s="41" t="s">
        <v>33</v>
      </c>
      <c r="AA132" s="45">
        <v>274.72222222222223</v>
      </c>
      <c r="AB132" s="45">
        <v>34.340277777777779</v>
      </c>
      <c r="AC132" s="89">
        <v>951</v>
      </c>
      <c r="AD132" s="41">
        <v>0</v>
      </c>
      <c r="AE132" s="41">
        <v>0</v>
      </c>
      <c r="AF132" s="41" t="s">
        <v>47</v>
      </c>
      <c r="AG132" s="41">
        <v>0</v>
      </c>
      <c r="AH132" s="41" t="s">
        <v>22</v>
      </c>
      <c r="AI132" s="41">
        <v>5</v>
      </c>
      <c r="AJ132" s="41" t="s">
        <v>29</v>
      </c>
      <c r="AK132" s="41">
        <v>3.75</v>
      </c>
      <c r="AL132" s="41" t="s">
        <v>29</v>
      </c>
      <c r="AM132" s="41">
        <v>3.75</v>
      </c>
      <c r="AN132" s="41" t="s">
        <v>29</v>
      </c>
      <c r="AO132" s="41">
        <v>5</v>
      </c>
      <c r="AP132" s="41" t="s">
        <v>29</v>
      </c>
      <c r="AQ132" s="41">
        <v>3.75</v>
      </c>
      <c r="AR132" s="41" t="s">
        <v>29</v>
      </c>
      <c r="AS132" s="41">
        <v>2.5</v>
      </c>
      <c r="AT132" s="41" t="s">
        <v>22</v>
      </c>
      <c r="AU132" s="41">
        <v>1.25</v>
      </c>
      <c r="AV132" s="41" t="s">
        <v>22</v>
      </c>
      <c r="AW132" s="41">
        <v>3.75</v>
      </c>
      <c r="AX132" s="41" t="s">
        <v>29</v>
      </c>
      <c r="AY132" s="41">
        <v>3.75</v>
      </c>
      <c r="AZ132" s="41" t="s">
        <v>29</v>
      </c>
      <c r="BA132" s="41">
        <v>1.25</v>
      </c>
      <c r="BB132" s="41" t="s">
        <v>22</v>
      </c>
      <c r="BC132" s="41">
        <v>3.75</v>
      </c>
      <c r="BD132" s="41" t="s">
        <v>29</v>
      </c>
      <c r="BE132" s="41">
        <v>1.25</v>
      </c>
      <c r="BF132" s="41" t="s">
        <v>22</v>
      </c>
      <c r="BG132" s="41">
        <v>5</v>
      </c>
      <c r="BH132" s="41" t="s">
        <v>29</v>
      </c>
      <c r="BI132" s="41">
        <v>5</v>
      </c>
      <c r="BJ132" s="41" t="s">
        <v>29</v>
      </c>
      <c r="BK132" s="41">
        <v>2.6666666666666665</v>
      </c>
      <c r="BL132" s="41" t="s">
        <v>22</v>
      </c>
      <c r="BM132" s="180">
        <v>2.6666666666666665</v>
      </c>
      <c r="BN132" s="131" t="s">
        <v>22</v>
      </c>
      <c r="BO132" s="131">
        <v>3.333333333333333</v>
      </c>
      <c r="BP132" s="131" t="s">
        <v>22</v>
      </c>
      <c r="BQ132" s="131">
        <v>3.75</v>
      </c>
      <c r="BR132" s="131" t="s">
        <v>29</v>
      </c>
      <c r="BS132" s="131">
        <v>2.5</v>
      </c>
      <c r="BT132" s="131" t="s">
        <v>22</v>
      </c>
      <c r="BU132" s="131">
        <v>3.75</v>
      </c>
      <c r="BV132" s="204" t="s">
        <v>29</v>
      </c>
      <c r="BW132" s="204">
        <v>3.75</v>
      </c>
      <c r="BX132" s="204" t="s">
        <v>29</v>
      </c>
      <c r="BY132" s="204">
        <v>1.25</v>
      </c>
      <c r="BZ132" s="204" t="s">
        <v>22</v>
      </c>
      <c r="CA132" s="92">
        <v>5</v>
      </c>
      <c r="CB132" s="1" t="s">
        <v>29</v>
      </c>
      <c r="CC132" s="179">
        <v>1105</v>
      </c>
      <c r="CD132" s="1" t="s">
        <v>91</v>
      </c>
      <c r="CE132" s="1" t="s">
        <v>74</v>
      </c>
      <c r="CF132" s="1">
        <v>71</v>
      </c>
    </row>
    <row r="133" spans="1:306" ht="13.5" thickBot="1">
      <c r="A133" s="45">
        <v>30</v>
      </c>
      <c r="B133" s="64" t="s">
        <v>171</v>
      </c>
      <c r="C133" s="41">
        <v>7</v>
      </c>
      <c r="D133" s="41">
        <v>29.166666666666668</v>
      </c>
      <c r="E133" s="41" t="s">
        <v>33</v>
      </c>
      <c r="F133" s="41">
        <v>10</v>
      </c>
      <c r="G133" s="41">
        <v>41.666666666666671</v>
      </c>
      <c r="H133" s="41" t="s">
        <v>33</v>
      </c>
      <c r="I133" s="41">
        <v>6</v>
      </c>
      <c r="J133" s="41">
        <v>25</v>
      </c>
      <c r="K133" s="41" t="s">
        <v>33</v>
      </c>
      <c r="L133" s="41">
        <v>12</v>
      </c>
      <c r="M133" s="41">
        <v>50</v>
      </c>
      <c r="N133" s="41" t="s">
        <v>33</v>
      </c>
      <c r="O133" s="41">
        <v>10</v>
      </c>
      <c r="P133" s="41">
        <v>41.666666666666671</v>
      </c>
      <c r="Q133" s="41" t="s">
        <v>33</v>
      </c>
      <c r="R133" s="41">
        <v>16</v>
      </c>
      <c r="S133" s="41">
        <v>35.555555555555557</v>
      </c>
      <c r="T133" s="41" t="s">
        <v>33</v>
      </c>
      <c r="U133" s="41">
        <v>8</v>
      </c>
      <c r="V133" s="41">
        <v>26.666666666666668</v>
      </c>
      <c r="W133" s="41" t="s">
        <v>33</v>
      </c>
      <c r="X133" s="41">
        <v>4</v>
      </c>
      <c r="Y133" s="41">
        <v>16.666666666666664</v>
      </c>
      <c r="Z133" s="41" t="s">
        <v>33</v>
      </c>
      <c r="AA133" s="45">
        <v>266.38888888888886</v>
      </c>
      <c r="AB133" s="45">
        <v>33.298611111111107</v>
      </c>
      <c r="AC133" s="89">
        <v>955</v>
      </c>
      <c r="AD133" s="41">
        <v>0</v>
      </c>
      <c r="AE133" s="41">
        <v>0</v>
      </c>
      <c r="AF133" s="41" t="s">
        <v>47</v>
      </c>
      <c r="AG133" s="41">
        <v>3.75</v>
      </c>
      <c r="AH133" s="41" t="s">
        <v>29</v>
      </c>
      <c r="AI133" s="41">
        <v>2.5</v>
      </c>
      <c r="AJ133" s="41" t="s">
        <v>22</v>
      </c>
      <c r="AK133" s="41">
        <v>2.5</v>
      </c>
      <c r="AL133" s="41" t="s">
        <v>22</v>
      </c>
      <c r="AM133" s="41">
        <v>3.75</v>
      </c>
      <c r="AN133" s="41" t="s">
        <v>29</v>
      </c>
      <c r="AO133" s="41">
        <v>7.5</v>
      </c>
      <c r="AP133" s="41" t="s">
        <v>46</v>
      </c>
      <c r="AQ133" s="41">
        <v>3.75</v>
      </c>
      <c r="AR133" s="41" t="s">
        <v>29</v>
      </c>
      <c r="AS133" s="41">
        <v>2.5</v>
      </c>
      <c r="AT133" s="41" t="s">
        <v>22</v>
      </c>
      <c r="AU133" s="41">
        <v>2.5</v>
      </c>
      <c r="AV133" s="41" t="s">
        <v>22</v>
      </c>
      <c r="AW133" s="41">
        <v>2.5</v>
      </c>
      <c r="AX133" s="41" t="s">
        <v>22</v>
      </c>
      <c r="AY133" s="41">
        <v>2.5</v>
      </c>
      <c r="AZ133" s="41" t="s">
        <v>22</v>
      </c>
      <c r="BA133" s="41">
        <v>5</v>
      </c>
      <c r="BB133" s="41" t="s">
        <v>29</v>
      </c>
      <c r="BC133" s="41">
        <v>5</v>
      </c>
      <c r="BD133" s="41" t="s">
        <v>29</v>
      </c>
      <c r="BE133" s="41">
        <v>5</v>
      </c>
      <c r="BF133" s="41" t="s">
        <v>29</v>
      </c>
      <c r="BG133" s="41">
        <v>5</v>
      </c>
      <c r="BH133" s="41" t="s">
        <v>29</v>
      </c>
      <c r="BI133" s="41">
        <v>5</v>
      </c>
      <c r="BJ133" s="41" t="s">
        <v>29</v>
      </c>
      <c r="BK133" s="41">
        <v>3.333333333333333</v>
      </c>
      <c r="BL133" s="41" t="s">
        <v>22</v>
      </c>
      <c r="BM133" s="180">
        <v>2.6666666666666665</v>
      </c>
      <c r="BN133" s="131" t="s">
        <v>22</v>
      </c>
      <c r="BO133" s="131">
        <v>4.666666666666667</v>
      </c>
      <c r="BP133" s="45" t="s">
        <v>29</v>
      </c>
      <c r="BQ133" s="131">
        <v>3.75</v>
      </c>
      <c r="BR133" s="131" t="s">
        <v>29</v>
      </c>
      <c r="BS133" s="131">
        <v>3.75</v>
      </c>
      <c r="BT133" s="131" t="s">
        <v>29</v>
      </c>
      <c r="BU133" s="131">
        <v>1.25</v>
      </c>
      <c r="BV133" s="204" t="s">
        <v>22</v>
      </c>
      <c r="BW133" s="204">
        <v>1.25</v>
      </c>
      <c r="BX133" s="204" t="s">
        <v>22</v>
      </c>
      <c r="BY133" s="204">
        <v>5</v>
      </c>
      <c r="BZ133" s="204" t="s">
        <v>29</v>
      </c>
      <c r="CA133" s="92">
        <v>0</v>
      </c>
      <c r="CB133" s="1" t="s">
        <v>22</v>
      </c>
      <c r="CC133" s="164">
        <v>1105</v>
      </c>
      <c r="CD133" s="1" t="s">
        <v>91</v>
      </c>
      <c r="CE133" s="1" t="s">
        <v>74</v>
      </c>
      <c r="CF133" s="1">
        <v>80</v>
      </c>
    </row>
    <row r="134" spans="1:306" ht="13.5" thickBot="1">
      <c r="A134" s="45">
        <v>137</v>
      </c>
      <c r="B134" s="64" t="s">
        <v>186</v>
      </c>
      <c r="C134" s="41">
        <v>7</v>
      </c>
      <c r="D134" s="41">
        <v>29.166666666666668</v>
      </c>
      <c r="E134" s="41" t="s">
        <v>33</v>
      </c>
      <c r="F134" s="41">
        <v>8</v>
      </c>
      <c r="G134" s="41">
        <v>33.333333333333329</v>
      </c>
      <c r="H134" s="41" t="s">
        <v>33</v>
      </c>
      <c r="I134" s="41">
        <v>4</v>
      </c>
      <c r="J134" s="41">
        <v>16.666666666666664</v>
      </c>
      <c r="K134" s="41" t="s">
        <v>33</v>
      </c>
      <c r="L134" s="41">
        <v>9</v>
      </c>
      <c r="M134" s="41">
        <v>37.5</v>
      </c>
      <c r="N134" s="41" t="s">
        <v>33</v>
      </c>
      <c r="O134" s="41">
        <v>7</v>
      </c>
      <c r="P134" s="41">
        <v>29.166666666666668</v>
      </c>
      <c r="Q134" s="41" t="s">
        <v>33</v>
      </c>
      <c r="R134" s="41">
        <v>23</v>
      </c>
      <c r="S134" s="41">
        <v>51.111111111111107</v>
      </c>
      <c r="T134" s="41" t="s">
        <v>45</v>
      </c>
      <c r="U134" s="41">
        <v>6</v>
      </c>
      <c r="V134" s="41">
        <v>20</v>
      </c>
      <c r="W134" s="41" t="s">
        <v>33</v>
      </c>
      <c r="X134" s="41">
        <v>8</v>
      </c>
      <c r="Y134" s="41">
        <v>33.333333333333329</v>
      </c>
      <c r="Z134" s="41" t="s">
        <v>33</v>
      </c>
      <c r="AA134" s="45">
        <v>250.27777777777777</v>
      </c>
      <c r="AB134" s="45">
        <v>31.284722222222221</v>
      </c>
      <c r="AC134" s="89">
        <v>959</v>
      </c>
      <c r="AD134" s="41">
        <v>0</v>
      </c>
      <c r="AE134" s="41">
        <v>0</v>
      </c>
      <c r="AF134" s="41" t="s">
        <v>47</v>
      </c>
      <c r="AG134" s="41">
        <v>1.25</v>
      </c>
      <c r="AH134" s="41" t="s">
        <v>22</v>
      </c>
      <c r="AI134" s="41">
        <v>3.75</v>
      </c>
      <c r="AJ134" s="41" t="s">
        <v>29</v>
      </c>
      <c r="AK134" s="41">
        <v>3.75</v>
      </c>
      <c r="AL134" s="41" t="s">
        <v>29</v>
      </c>
      <c r="AM134" s="41">
        <v>3.75</v>
      </c>
      <c r="AN134" s="41" t="s">
        <v>29</v>
      </c>
      <c r="AO134" s="41">
        <v>2.5</v>
      </c>
      <c r="AP134" s="41" t="s">
        <v>22</v>
      </c>
      <c r="AQ134" s="41">
        <v>5</v>
      </c>
      <c r="AR134" s="41" t="s">
        <v>29</v>
      </c>
      <c r="AS134" s="41">
        <v>1.25</v>
      </c>
      <c r="AT134" s="41" t="s">
        <v>22</v>
      </c>
      <c r="AU134" s="41">
        <v>1.25</v>
      </c>
      <c r="AV134" s="41" t="s">
        <v>22</v>
      </c>
      <c r="AW134" s="41">
        <v>3.75</v>
      </c>
      <c r="AX134" s="41" t="s">
        <v>29</v>
      </c>
      <c r="AY134" s="41">
        <v>1.25</v>
      </c>
      <c r="AZ134" s="41" t="s">
        <v>22</v>
      </c>
      <c r="BA134" s="41">
        <v>3.75</v>
      </c>
      <c r="BB134" s="41" t="s">
        <v>29</v>
      </c>
      <c r="BC134" s="41">
        <v>3.75</v>
      </c>
      <c r="BD134" s="41" t="s">
        <v>29</v>
      </c>
      <c r="BE134" s="41">
        <v>2.5</v>
      </c>
      <c r="BF134" s="41" t="s">
        <v>22</v>
      </c>
      <c r="BG134" s="41">
        <v>3.75</v>
      </c>
      <c r="BH134" s="41" t="s">
        <v>29</v>
      </c>
      <c r="BI134" s="41">
        <v>6.25</v>
      </c>
      <c r="BJ134" s="41" t="s">
        <v>29</v>
      </c>
      <c r="BK134" s="41">
        <v>4</v>
      </c>
      <c r="BL134" s="41" t="s">
        <v>29</v>
      </c>
      <c r="BM134" s="180">
        <v>6</v>
      </c>
      <c r="BN134" s="131" t="s">
        <v>29</v>
      </c>
      <c r="BO134" s="131">
        <v>5.333333333333333</v>
      </c>
      <c r="BP134" s="45" t="s">
        <v>29</v>
      </c>
      <c r="BQ134" s="131">
        <v>1.25</v>
      </c>
      <c r="BR134" s="131" t="s">
        <v>22</v>
      </c>
      <c r="BS134" s="131">
        <v>2.5</v>
      </c>
      <c r="BT134" s="131" t="s">
        <v>22</v>
      </c>
      <c r="BU134" s="131">
        <v>1.25</v>
      </c>
      <c r="BV134" s="204" t="s">
        <v>22</v>
      </c>
      <c r="BW134" s="204">
        <v>2.5</v>
      </c>
      <c r="BX134" s="204" t="s">
        <v>22</v>
      </c>
      <c r="BY134" s="204">
        <v>3.75</v>
      </c>
      <c r="BZ134" s="204" t="s">
        <v>29</v>
      </c>
      <c r="CA134" s="92">
        <v>2.5</v>
      </c>
      <c r="CB134" s="1" t="s">
        <v>22</v>
      </c>
      <c r="CC134" s="164">
        <v>1105</v>
      </c>
      <c r="CD134" s="1" t="s">
        <v>91</v>
      </c>
      <c r="CE134" s="1" t="s">
        <v>74</v>
      </c>
      <c r="CF134" s="1">
        <v>95</v>
      </c>
    </row>
    <row r="135" spans="1:306" ht="13.5" thickBot="1">
      <c r="A135" s="45">
        <v>64</v>
      </c>
      <c r="B135" s="64" t="s">
        <v>188</v>
      </c>
      <c r="C135" s="41">
        <v>7</v>
      </c>
      <c r="D135" s="41">
        <v>29.166666666666668</v>
      </c>
      <c r="E135" s="41" t="s">
        <v>33</v>
      </c>
      <c r="F135" s="41">
        <v>11</v>
      </c>
      <c r="G135" s="41">
        <v>45.833333333333329</v>
      </c>
      <c r="H135" s="41" t="s">
        <v>33</v>
      </c>
      <c r="I135" s="41">
        <v>6</v>
      </c>
      <c r="J135" s="41">
        <v>25</v>
      </c>
      <c r="K135" s="41" t="s">
        <v>33</v>
      </c>
      <c r="L135" s="41">
        <v>5</v>
      </c>
      <c r="M135" s="41">
        <v>20.833333333333336</v>
      </c>
      <c r="N135" s="41" t="s">
        <v>33</v>
      </c>
      <c r="O135" s="41">
        <v>11</v>
      </c>
      <c r="P135" s="41">
        <v>45.833333333333329</v>
      </c>
      <c r="Q135" s="41" t="s">
        <v>33</v>
      </c>
      <c r="R135" s="41">
        <v>10</v>
      </c>
      <c r="S135" s="41">
        <v>22.222222222222221</v>
      </c>
      <c r="T135" s="41" t="s">
        <v>33</v>
      </c>
      <c r="U135" s="41">
        <v>7</v>
      </c>
      <c r="V135" s="41">
        <v>23.333333333333332</v>
      </c>
      <c r="W135" s="41" t="s">
        <v>33</v>
      </c>
      <c r="X135" s="41">
        <v>9</v>
      </c>
      <c r="Y135" s="41">
        <v>37.5</v>
      </c>
      <c r="Z135" s="41" t="s">
        <v>33</v>
      </c>
      <c r="AA135" s="45">
        <v>249.72222222222226</v>
      </c>
      <c r="AB135" s="45">
        <v>31.215277777777782</v>
      </c>
      <c r="AC135" s="89">
        <v>959</v>
      </c>
      <c r="AD135" s="41">
        <v>0</v>
      </c>
      <c r="AE135" s="41">
        <v>0</v>
      </c>
      <c r="AF135" s="41" t="s">
        <v>47</v>
      </c>
      <c r="AG135" s="41">
        <v>2.5</v>
      </c>
      <c r="AH135" s="41" t="s">
        <v>22</v>
      </c>
      <c r="AI135" s="41">
        <v>3.75</v>
      </c>
      <c r="AJ135" s="41" t="s">
        <v>29</v>
      </c>
      <c r="AK135" s="41">
        <v>2.5</v>
      </c>
      <c r="AL135" s="41" t="s">
        <v>22</v>
      </c>
      <c r="AM135" s="41">
        <v>5</v>
      </c>
      <c r="AN135" s="41" t="s">
        <v>29</v>
      </c>
      <c r="AO135" s="41">
        <v>5</v>
      </c>
      <c r="AP135" s="41" t="s">
        <v>29</v>
      </c>
      <c r="AQ135" s="41">
        <v>5</v>
      </c>
      <c r="AR135" s="41" t="s">
        <v>29</v>
      </c>
      <c r="AS135" s="41">
        <v>1.25</v>
      </c>
      <c r="AT135" s="41" t="s">
        <v>22</v>
      </c>
      <c r="AU135" s="41">
        <v>3.75</v>
      </c>
      <c r="AV135" s="41" t="s">
        <v>29</v>
      </c>
      <c r="AW135" s="41">
        <v>1.25</v>
      </c>
      <c r="AX135" s="41" t="s">
        <v>22</v>
      </c>
      <c r="AY135" s="41">
        <v>2.5</v>
      </c>
      <c r="AZ135" s="41" t="s">
        <v>22</v>
      </c>
      <c r="BA135" s="41">
        <v>1.25</v>
      </c>
      <c r="BB135" s="41" t="s">
        <v>22</v>
      </c>
      <c r="BC135" s="41">
        <v>2.5</v>
      </c>
      <c r="BD135" s="41" t="s">
        <v>22</v>
      </c>
      <c r="BE135" s="41">
        <v>2.5</v>
      </c>
      <c r="BF135" s="41" t="s">
        <v>22</v>
      </c>
      <c r="BG135" s="41">
        <v>2.5</v>
      </c>
      <c r="BH135" s="41" t="s">
        <v>22</v>
      </c>
      <c r="BI135" s="41">
        <v>3.75</v>
      </c>
      <c r="BJ135" s="41" t="s">
        <v>29</v>
      </c>
      <c r="BK135" s="41">
        <v>0.66666666666666663</v>
      </c>
      <c r="BL135" s="41" t="s">
        <v>22</v>
      </c>
      <c r="BM135" s="180">
        <v>3.333333333333333</v>
      </c>
      <c r="BN135" s="131" t="s">
        <v>22</v>
      </c>
      <c r="BO135" s="131">
        <v>2.6666666666666665</v>
      </c>
      <c r="BP135" s="131" t="s">
        <v>22</v>
      </c>
      <c r="BQ135" s="131">
        <v>2.5</v>
      </c>
      <c r="BR135" s="131" t="s">
        <v>22</v>
      </c>
      <c r="BS135" s="131">
        <v>2.5</v>
      </c>
      <c r="BT135" s="131" t="s">
        <v>22</v>
      </c>
      <c r="BU135" s="131">
        <v>1.25</v>
      </c>
      <c r="BV135" s="204" t="s">
        <v>22</v>
      </c>
      <c r="BW135" s="204">
        <v>2.5</v>
      </c>
      <c r="BX135" s="204" t="s">
        <v>22</v>
      </c>
      <c r="BY135" s="204">
        <v>2.5</v>
      </c>
      <c r="BZ135" s="204" t="s">
        <v>22</v>
      </c>
      <c r="CA135" s="92">
        <v>3.75</v>
      </c>
      <c r="CB135" s="1" t="s">
        <v>29</v>
      </c>
      <c r="CC135" s="164">
        <v>1105</v>
      </c>
      <c r="CD135" s="1" t="s">
        <v>93</v>
      </c>
      <c r="CE135" s="1" t="s">
        <v>74</v>
      </c>
      <c r="CF135" s="1">
        <v>97</v>
      </c>
    </row>
    <row r="136" spans="1:306" ht="13.5" thickBot="1">
      <c r="A136" s="45">
        <v>132</v>
      </c>
      <c r="B136" s="64" t="s">
        <v>189</v>
      </c>
      <c r="C136" s="41">
        <v>9</v>
      </c>
      <c r="D136" s="41">
        <v>37.5</v>
      </c>
      <c r="E136" s="41" t="s">
        <v>33</v>
      </c>
      <c r="F136" s="41">
        <v>8</v>
      </c>
      <c r="G136" s="41">
        <v>33.333333333333329</v>
      </c>
      <c r="H136" s="41" t="s">
        <v>33</v>
      </c>
      <c r="I136" s="41">
        <v>5</v>
      </c>
      <c r="J136" s="41">
        <v>20.833333333333336</v>
      </c>
      <c r="K136" s="41" t="s">
        <v>33</v>
      </c>
      <c r="L136" s="41">
        <v>10</v>
      </c>
      <c r="M136" s="41">
        <v>41.666666666666671</v>
      </c>
      <c r="N136" s="41" t="s">
        <v>33</v>
      </c>
      <c r="O136" s="41">
        <v>7</v>
      </c>
      <c r="P136" s="41">
        <v>29.166666666666668</v>
      </c>
      <c r="Q136" s="41" t="s">
        <v>33</v>
      </c>
      <c r="R136" s="41">
        <v>22</v>
      </c>
      <c r="S136" s="41">
        <v>48.888888888888886</v>
      </c>
      <c r="T136" s="41" t="s">
        <v>33</v>
      </c>
      <c r="U136" s="41">
        <v>9</v>
      </c>
      <c r="V136" s="41">
        <v>30</v>
      </c>
      <c r="W136" s="41" t="s">
        <v>33</v>
      </c>
      <c r="X136" s="41">
        <v>2</v>
      </c>
      <c r="Y136" s="41">
        <v>8.3333333333333321</v>
      </c>
      <c r="Z136" s="41" t="s">
        <v>33</v>
      </c>
      <c r="AA136" s="45">
        <v>249.7222222222222</v>
      </c>
      <c r="AB136" s="45">
        <v>31.215277777777775</v>
      </c>
      <c r="AC136" s="89">
        <v>959</v>
      </c>
      <c r="AD136" s="41">
        <v>0</v>
      </c>
      <c r="AE136" s="41">
        <v>0</v>
      </c>
      <c r="AF136" s="41" t="s">
        <v>47</v>
      </c>
      <c r="AG136" s="41">
        <v>6.25</v>
      </c>
      <c r="AH136" s="41" t="s">
        <v>29</v>
      </c>
      <c r="AI136" s="41">
        <v>1.25</v>
      </c>
      <c r="AJ136" s="41" t="s">
        <v>22</v>
      </c>
      <c r="AK136" s="41">
        <v>3.75</v>
      </c>
      <c r="AL136" s="41" t="s">
        <v>29</v>
      </c>
      <c r="AM136" s="41">
        <v>2.5</v>
      </c>
      <c r="AN136" s="41" t="s">
        <v>22</v>
      </c>
      <c r="AO136" s="41">
        <v>2.5</v>
      </c>
      <c r="AP136" s="41" t="s">
        <v>22</v>
      </c>
      <c r="AQ136" s="41">
        <v>3.75</v>
      </c>
      <c r="AR136" s="41" t="s">
        <v>29</v>
      </c>
      <c r="AS136" s="41">
        <v>3.75</v>
      </c>
      <c r="AT136" s="41" t="s">
        <v>29</v>
      </c>
      <c r="AU136" s="41">
        <v>2.5</v>
      </c>
      <c r="AV136" s="41" t="s">
        <v>22</v>
      </c>
      <c r="AW136" s="41">
        <v>3.75</v>
      </c>
      <c r="AX136" s="41" t="s">
        <v>29</v>
      </c>
      <c r="AY136" s="41">
        <v>2.5</v>
      </c>
      <c r="AZ136" s="41" t="s">
        <v>22</v>
      </c>
      <c r="BA136" s="41">
        <v>1.25</v>
      </c>
      <c r="BB136" s="41" t="s">
        <v>22</v>
      </c>
      <c r="BC136" s="41">
        <v>6.25</v>
      </c>
      <c r="BD136" s="41" t="s">
        <v>29</v>
      </c>
      <c r="BE136" s="41">
        <v>2.5</v>
      </c>
      <c r="BF136" s="41" t="s">
        <v>22</v>
      </c>
      <c r="BG136" s="41">
        <v>2.5</v>
      </c>
      <c r="BH136" s="41" t="s">
        <v>22</v>
      </c>
      <c r="BI136" s="41">
        <v>3.75</v>
      </c>
      <c r="BJ136" s="41" t="s">
        <v>29</v>
      </c>
      <c r="BK136" s="41">
        <v>5.333333333333333</v>
      </c>
      <c r="BL136" s="41" t="s">
        <v>29</v>
      </c>
      <c r="BM136" s="180">
        <v>4.666666666666667</v>
      </c>
      <c r="BN136" s="131" t="s">
        <v>29</v>
      </c>
      <c r="BO136" s="131">
        <v>4.666666666666667</v>
      </c>
      <c r="BP136" s="131" t="s">
        <v>29</v>
      </c>
      <c r="BQ136" s="131">
        <v>2.5</v>
      </c>
      <c r="BR136" s="131" t="s">
        <v>22</v>
      </c>
      <c r="BS136" s="131">
        <v>2.5</v>
      </c>
      <c r="BT136" s="131" t="s">
        <v>22</v>
      </c>
      <c r="BU136" s="131">
        <v>5</v>
      </c>
      <c r="BV136" s="204" t="s">
        <v>29</v>
      </c>
      <c r="BW136" s="204">
        <v>0</v>
      </c>
      <c r="BX136" s="204" t="s">
        <v>22</v>
      </c>
      <c r="BY136" s="204">
        <v>2.5</v>
      </c>
      <c r="BZ136" s="204" t="s">
        <v>22</v>
      </c>
      <c r="CA136" s="92">
        <v>0</v>
      </c>
      <c r="CB136" s="1" t="s">
        <v>22</v>
      </c>
      <c r="CC136" s="164">
        <v>1105</v>
      </c>
      <c r="CD136" s="1" t="s">
        <v>91</v>
      </c>
      <c r="CE136" s="1" t="s">
        <v>74</v>
      </c>
      <c r="CF136" s="1">
        <v>98</v>
      </c>
      <c r="KJ136" s="2"/>
      <c r="KK136" s="2"/>
    </row>
    <row r="137" spans="1:306" ht="13.5" thickBot="1">
      <c r="A137" s="45">
        <v>62</v>
      </c>
      <c r="B137" s="64" t="s">
        <v>204</v>
      </c>
      <c r="C137" s="41">
        <v>6</v>
      </c>
      <c r="D137" s="41">
        <v>25</v>
      </c>
      <c r="E137" s="41" t="s">
        <v>33</v>
      </c>
      <c r="F137" s="41">
        <v>6</v>
      </c>
      <c r="G137" s="41">
        <v>25</v>
      </c>
      <c r="H137" s="41" t="s">
        <v>33</v>
      </c>
      <c r="I137" s="41">
        <v>9</v>
      </c>
      <c r="J137" s="41">
        <v>37.5</v>
      </c>
      <c r="K137" s="41" t="s">
        <v>33</v>
      </c>
      <c r="L137" s="41">
        <v>7</v>
      </c>
      <c r="M137" s="41">
        <v>29.166666666666668</v>
      </c>
      <c r="N137" s="41" t="s">
        <v>33</v>
      </c>
      <c r="O137" s="41">
        <v>10</v>
      </c>
      <c r="P137" s="41">
        <v>41.666666666666671</v>
      </c>
      <c r="Q137" s="41" t="s">
        <v>33</v>
      </c>
      <c r="R137" s="41">
        <v>13</v>
      </c>
      <c r="S137" s="41">
        <v>28.888888888888886</v>
      </c>
      <c r="T137" s="41" t="s">
        <v>33</v>
      </c>
      <c r="U137" s="41">
        <v>9</v>
      </c>
      <c r="V137" s="41">
        <v>30</v>
      </c>
      <c r="W137" s="41" t="s">
        <v>33</v>
      </c>
      <c r="X137" s="41">
        <v>5</v>
      </c>
      <c r="Y137" s="41">
        <v>20.833333333333336</v>
      </c>
      <c r="Z137" s="41" t="s">
        <v>33</v>
      </c>
      <c r="AA137" s="45">
        <v>238.05555555555557</v>
      </c>
      <c r="AB137" s="45">
        <v>29.756944444444446</v>
      </c>
      <c r="AC137" s="89">
        <v>967</v>
      </c>
      <c r="AD137" s="41">
        <v>0</v>
      </c>
      <c r="AE137" s="41">
        <v>0</v>
      </c>
      <c r="AF137" s="41" t="s">
        <v>47</v>
      </c>
      <c r="AG137" s="41">
        <v>5</v>
      </c>
      <c r="AH137" s="41" t="s">
        <v>29</v>
      </c>
      <c r="AI137" s="41">
        <v>2.5</v>
      </c>
      <c r="AJ137" s="41" t="s">
        <v>22</v>
      </c>
      <c r="AK137" s="41">
        <v>0</v>
      </c>
      <c r="AL137" s="41" t="s">
        <v>22</v>
      </c>
      <c r="AM137" s="41">
        <v>1.25</v>
      </c>
      <c r="AN137" s="41" t="s">
        <v>22</v>
      </c>
      <c r="AO137" s="41">
        <v>3.75</v>
      </c>
      <c r="AP137" s="41" t="s">
        <v>29</v>
      </c>
      <c r="AQ137" s="41">
        <v>2.5</v>
      </c>
      <c r="AR137" s="41" t="s">
        <v>22</v>
      </c>
      <c r="AS137" s="41">
        <v>0</v>
      </c>
      <c r="AT137" s="41" t="s">
        <v>22</v>
      </c>
      <c r="AU137" s="41">
        <v>7.5</v>
      </c>
      <c r="AV137" s="41" t="s">
        <v>46</v>
      </c>
      <c r="AW137" s="41">
        <v>2.5</v>
      </c>
      <c r="AX137" s="41" t="s">
        <v>22</v>
      </c>
      <c r="AY137" s="41">
        <v>3.75</v>
      </c>
      <c r="AZ137" s="41" t="s">
        <v>29</v>
      </c>
      <c r="BA137" s="41">
        <v>3.75</v>
      </c>
      <c r="BB137" s="41" t="s">
        <v>29</v>
      </c>
      <c r="BC137" s="41">
        <v>2.5</v>
      </c>
      <c r="BD137" s="41" t="s">
        <v>22</v>
      </c>
      <c r="BE137" s="41">
        <v>5</v>
      </c>
      <c r="BF137" s="41" t="s">
        <v>29</v>
      </c>
      <c r="BG137" s="41">
        <v>2.5</v>
      </c>
      <c r="BH137" s="41" t="s">
        <v>22</v>
      </c>
      <c r="BI137" s="41">
        <v>3.75</v>
      </c>
      <c r="BJ137" s="41" t="s">
        <v>29</v>
      </c>
      <c r="BK137" s="41">
        <v>2.6666666666666665</v>
      </c>
      <c r="BL137" s="41" t="s">
        <v>22</v>
      </c>
      <c r="BM137" s="180">
        <v>4</v>
      </c>
      <c r="BN137" s="131" t="s">
        <v>29</v>
      </c>
      <c r="BO137" s="131">
        <v>2</v>
      </c>
      <c r="BP137" s="131" t="s">
        <v>22</v>
      </c>
      <c r="BQ137" s="131">
        <v>1.25</v>
      </c>
      <c r="BR137" s="131" t="s">
        <v>22</v>
      </c>
      <c r="BS137" s="131">
        <v>5</v>
      </c>
      <c r="BT137" s="131" t="s">
        <v>29</v>
      </c>
      <c r="BU137" s="131">
        <v>3.75</v>
      </c>
      <c r="BV137" s="204" t="s">
        <v>29</v>
      </c>
      <c r="BW137" s="204">
        <v>1.25</v>
      </c>
      <c r="BX137" s="204" t="s">
        <v>22</v>
      </c>
      <c r="BY137" s="204">
        <v>2.5</v>
      </c>
      <c r="BZ137" s="204" t="s">
        <v>22</v>
      </c>
      <c r="CA137" s="92">
        <v>2.5</v>
      </c>
      <c r="CB137" s="1" t="s">
        <v>22</v>
      </c>
      <c r="CC137" s="164">
        <v>1105</v>
      </c>
      <c r="CD137" s="1" t="s">
        <v>93</v>
      </c>
      <c r="CE137" s="1" t="s">
        <v>74</v>
      </c>
      <c r="CF137" s="1">
        <v>114</v>
      </c>
      <c r="KR137" s="2"/>
      <c r="KS137" s="2"/>
      <c r="KT137" s="2"/>
    </row>
    <row r="138" spans="1:306" ht="13.5" thickBot="1">
      <c r="A138" s="45">
        <v>65</v>
      </c>
      <c r="B138" s="64" t="s">
        <v>205</v>
      </c>
      <c r="C138" s="41">
        <v>9</v>
      </c>
      <c r="D138" s="41">
        <v>37.5</v>
      </c>
      <c r="E138" s="41" t="s">
        <v>33</v>
      </c>
      <c r="F138" s="41">
        <v>10</v>
      </c>
      <c r="G138" s="41">
        <v>41.666666666666671</v>
      </c>
      <c r="H138" s="41" t="s">
        <v>33</v>
      </c>
      <c r="I138" s="41">
        <v>4</v>
      </c>
      <c r="J138" s="41">
        <v>16.666666666666664</v>
      </c>
      <c r="K138" s="41" t="s">
        <v>33</v>
      </c>
      <c r="L138" s="41">
        <v>8</v>
      </c>
      <c r="M138" s="41">
        <v>33.333333333333329</v>
      </c>
      <c r="N138" s="41" t="s">
        <v>33</v>
      </c>
      <c r="O138" s="41">
        <v>11</v>
      </c>
      <c r="P138" s="41">
        <v>45.833333333333329</v>
      </c>
      <c r="Q138" s="41" t="s">
        <v>33</v>
      </c>
      <c r="R138" s="41">
        <v>13</v>
      </c>
      <c r="S138" s="41">
        <v>28.888888888888886</v>
      </c>
      <c r="T138" s="41" t="s">
        <v>33</v>
      </c>
      <c r="U138" s="41">
        <v>5</v>
      </c>
      <c r="V138" s="41">
        <v>16.666666666666664</v>
      </c>
      <c r="W138" s="41" t="s">
        <v>33</v>
      </c>
      <c r="X138" s="41">
        <v>4</v>
      </c>
      <c r="Y138" s="41">
        <v>16.666666666666664</v>
      </c>
      <c r="Z138" s="41" t="s">
        <v>33</v>
      </c>
      <c r="AA138" s="45">
        <v>237.2222222222222</v>
      </c>
      <c r="AB138" s="45">
        <v>29.652777777777775</v>
      </c>
      <c r="AC138" s="89">
        <v>967</v>
      </c>
      <c r="AD138" s="41">
        <v>0</v>
      </c>
      <c r="AE138" s="41">
        <v>0</v>
      </c>
      <c r="AF138" s="41" t="s">
        <v>47</v>
      </c>
      <c r="AG138" s="41">
        <v>3.75</v>
      </c>
      <c r="AH138" s="41" t="s">
        <v>29</v>
      </c>
      <c r="AI138" s="41">
        <v>5</v>
      </c>
      <c r="AJ138" s="41" t="s">
        <v>29</v>
      </c>
      <c r="AK138" s="41">
        <v>2.5</v>
      </c>
      <c r="AL138" s="41" t="s">
        <v>22</v>
      </c>
      <c r="AM138" s="41">
        <v>3.75</v>
      </c>
      <c r="AN138" s="41" t="s">
        <v>29</v>
      </c>
      <c r="AO138" s="41">
        <v>5</v>
      </c>
      <c r="AP138" s="41" t="s">
        <v>29</v>
      </c>
      <c r="AQ138" s="41">
        <v>2.5</v>
      </c>
      <c r="AR138" s="41" t="s">
        <v>22</v>
      </c>
      <c r="AS138" s="41">
        <v>2.5</v>
      </c>
      <c r="AT138" s="41" t="s">
        <v>22</v>
      </c>
      <c r="AU138" s="41">
        <v>2.5</v>
      </c>
      <c r="AV138" s="41" t="s">
        <v>22</v>
      </c>
      <c r="AW138" s="41">
        <v>1.25</v>
      </c>
      <c r="AX138" s="41" t="s">
        <v>22</v>
      </c>
      <c r="AY138" s="41">
        <v>3.75</v>
      </c>
      <c r="AZ138" s="41" t="s">
        <v>29</v>
      </c>
      <c r="BA138" s="41">
        <v>3.75</v>
      </c>
      <c r="BB138" s="41" t="s">
        <v>29</v>
      </c>
      <c r="BC138" s="41">
        <v>2.5</v>
      </c>
      <c r="BD138" s="41" t="s">
        <v>22</v>
      </c>
      <c r="BE138" s="41">
        <v>5</v>
      </c>
      <c r="BF138" s="41" t="s">
        <v>29</v>
      </c>
      <c r="BG138" s="41">
        <v>3.75</v>
      </c>
      <c r="BH138" s="41" t="s">
        <v>29</v>
      </c>
      <c r="BI138" s="41">
        <v>3.75</v>
      </c>
      <c r="BJ138" s="41" t="s">
        <v>29</v>
      </c>
      <c r="BK138" s="41">
        <v>2.6666666666666665</v>
      </c>
      <c r="BL138" s="41" t="s">
        <v>22</v>
      </c>
      <c r="BM138" s="180">
        <v>3.333333333333333</v>
      </c>
      <c r="BN138" s="131" t="s">
        <v>22</v>
      </c>
      <c r="BO138" s="131">
        <v>2.6666666666666665</v>
      </c>
      <c r="BP138" s="131" t="s">
        <v>22</v>
      </c>
      <c r="BQ138" s="131">
        <v>2.5</v>
      </c>
      <c r="BR138" s="131" t="s">
        <v>22</v>
      </c>
      <c r="BS138" s="131">
        <v>3.75</v>
      </c>
      <c r="BT138" s="131" t="s">
        <v>29</v>
      </c>
      <c r="BU138" s="131">
        <v>0</v>
      </c>
      <c r="BV138" s="204" t="s">
        <v>22</v>
      </c>
      <c r="BW138" s="204">
        <v>1.25</v>
      </c>
      <c r="BX138" s="204" t="s">
        <v>22</v>
      </c>
      <c r="BY138" s="204">
        <v>0</v>
      </c>
      <c r="BZ138" s="204" t="s">
        <v>22</v>
      </c>
      <c r="CA138" s="92">
        <v>3.75</v>
      </c>
      <c r="CB138" s="1" t="s">
        <v>29</v>
      </c>
      <c r="CC138" s="164">
        <v>1105</v>
      </c>
      <c r="CD138" s="1" t="s">
        <v>93</v>
      </c>
      <c r="CE138" s="1" t="s">
        <v>74</v>
      </c>
      <c r="CF138" s="1">
        <v>115</v>
      </c>
    </row>
    <row r="139" spans="1:306" ht="13.5" thickBot="1">
      <c r="A139" s="45">
        <v>168</v>
      </c>
      <c r="B139" s="64" t="s">
        <v>208</v>
      </c>
      <c r="C139" s="41">
        <v>7</v>
      </c>
      <c r="D139" s="41">
        <v>29.166666666666668</v>
      </c>
      <c r="E139" s="41" t="s">
        <v>33</v>
      </c>
      <c r="F139" s="41">
        <v>4</v>
      </c>
      <c r="G139" s="41">
        <v>16.666666666666664</v>
      </c>
      <c r="H139" s="41" t="s">
        <v>33</v>
      </c>
      <c r="I139" s="41">
        <v>7</v>
      </c>
      <c r="J139" s="41">
        <v>29.166666666666668</v>
      </c>
      <c r="K139" s="41" t="s">
        <v>33</v>
      </c>
      <c r="L139" s="41">
        <v>10</v>
      </c>
      <c r="M139" s="41">
        <v>41.666666666666671</v>
      </c>
      <c r="N139" s="41" t="s">
        <v>33</v>
      </c>
      <c r="O139" s="41">
        <v>9</v>
      </c>
      <c r="P139" s="41">
        <v>37.5</v>
      </c>
      <c r="Q139" s="41" t="s">
        <v>33</v>
      </c>
      <c r="R139" s="41">
        <v>20</v>
      </c>
      <c r="S139" s="41">
        <v>44.444444444444443</v>
      </c>
      <c r="T139" s="41" t="s">
        <v>33</v>
      </c>
      <c r="U139" s="41">
        <v>7</v>
      </c>
      <c r="V139" s="41">
        <v>23.333333333333332</v>
      </c>
      <c r="W139" s="41" t="s">
        <v>33</v>
      </c>
      <c r="X139" s="41">
        <v>3</v>
      </c>
      <c r="Y139" s="41">
        <v>12.5</v>
      </c>
      <c r="Z139" s="41" t="s">
        <v>33</v>
      </c>
      <c r="AA139" s="45">
        <v>234.44444444444449</v>
      </c>
      <c r="AB139" s="45">
        <v>29.305555555555561</v>
      </c>
      <c r="AC139" s="89">
        <v>967</v>
      </c>
      <c r="AD139" s="41">
        <v>0</v>
      </c>
      <c r="AE139" s="41">
        <v>0</v>
      </c>
      <c r="AF139" s="41" t="s">
        <v>47</v>
      </c>
      <c r="AG139" s="41">
        <v>5</v>
      </c>
      <c r="AH139" s="41" t="s">
        <v>29</v>
      </c>
      <c r="AI139" s="41">
        <v>2.5</v>
      </c>
      <c r="AJ139" s="41" t="s">
        <v>22</v>
      </c>
      <c r="AK139" s="41">
        <v>1.25</v>
      </c>
      <c r="AL139" s="41" t="s">
        <v>22</v>
      </c>
      <c r="AM139" s="41">
        <v>2.5</v>
      </c>
      <c r="AN139" s="41" t="s">
        <v>22</v>
      </c>
      <c r="AO139" s="41">
        <v>0</v>
      </c>
      <c r="AP139" s="41" t="s">
        <v>22</v>
      </c>
      <c r="AQ139" s="41">
        <v>5</v>
      </c>
      <c r="AR139" s="41" t="s">
        <v>29</v>
      </c>
      <c r="AS139" s="41">
        <v>2.5</v>
      </c>
      <c r="AT139" s="41" t="s">
        <v>22</v>
      </c>
      <c r="AU139" s="41">
        <v>1.25</v>
      </c>
      <c r="AV139" s="41" t="s">
        <v>22</v>
      </c>
      <c r="AW139" s="41">
        <v>1.25</v>
      </c>
      <c r="AX139" s="41" t="s">
        <v>22</v>
      </c>
      <c r="AY139" s="41">
        <v>2.5</v>
      </c>
      <c r="AZ139" s="41" t="s">
        <v>22</v>
      </c>
      <c r="BA139" s="41">
        <v>3.75</v>
      </c>
      <c r="BB139" s="41" t="s">
        <v>29</v>
      </c>
      <c r="BC139" s="41">
        <v>7.5</v>
      </c>
      <c r="BD139" s="41" t="s">
        <v>46</v>
      </c>
      <c r="BE139" s="41">
        <v>5</v>
      </c>
      <c r="BF139" s="41" t="s">
        <v>29</v>
      </c>
      <c r="BG139" s="41">
        <v>3.75</v>
      </c>
      <c r="BH139" s="41" t="s">
        <v>29</v>
      </c>
      <c r="BI139" s="41">
        <v>6.25</v>
      </c>
      <c r="BJ139" s="41" t="s">
        <v>29</v>
      </c>
      <c r="BK139" s="41">
        <v>5.333333333333333</v>
      </c>
      <c r="BL139" s="41" t="s">
        <v>29</v>
      </c>
      <c r="BM139" s="180">
        <v>4.666666666666667</v>
      </c>
      <c r="BN139" s="131" t="s">
        <v>29</v>
      </c>
      <c r="BO139" s="131">
        <v>3.333333333333333</v>
      </c>
      <c r="BP139" s="131" t="s">
        <v>22</v>
      </c>
      <c r="BQ139" s="131">
        <v>5</v>
      </c>
      <c r="BR139" s="131" t="s">
        <v>29</v>
      </c>
      <c r="BS139" s="131">
        <v>1.25</v>
      </c>
      <c r="BT139" s="131" t="s">
        <v>22</v>
      </c>
      <c r="BU139" s="131">
        <v>1.25</v>
      </c>
      <c r="BV139" s="204" t="s">
        <v>22</v>
      </c>
      <c r="BW139" s="204">
        <v>0</v>
      </c>
      <c r="BX139" s="204" t="s">
        <v>22</v>
      </c>
      <c r="BY139" s="204">
        <v>3.75</v>
      </c>
      <c r="BZ139" s="204" t="s">
        <v>29</v>
      </c>
      <c r="CA139" s="92">
        <v>1.25</v>
      </c>
      <c r="CB139" s="1" t="s">
        <v>22</v>
      </c>
      <c r="CC139" s="164">
        <v>1105</v>
      </c>
      <c r="CD139" s="1" t="s">
        <v>91</v>
      </c>
      <c r="CE139" s="1" t="s">
        <v>74</v>
      </c>
      <c r="CF139" s="1">
        <v>118</v>
      </c>
    </row>
    <row r="140" spans="1:306" ht="13.5" thickBot="1">
      <c r="A140" s="45">
        <v>101</v>
      </c>
      <c r="B140" s="64" t="s">
        <v>218</v>
      </c>
      <c r="C140" s="41">
        <v>4</v>
      </c>
      <c r="D140" s="41">
        <v>16.666666666666664</v>
      </c>
      <c r="E140" s="41" t="s">
        <v>33</v>
      </c>
      <c r="F140" s="41">
        <v>10</v>
      </c>
      <c r="G140" s="41">
        <v>41.666666666666671</v>
      </c>
      <c r="H140" s="41" t="s">
        <v>33</v>
      </c>
      <c r="I140" s="41">
        <v>7</v>
      </c>
      <c r="J140" s="41">
        <v>29.166666666666668</v>
      </c>
      <c r="K140" s="41" t="s">
        <v>33</v>
      </c>
      <c r="L140" s="41">
        <v>6</v>
      </c>
      <c r="M140" s="41">
        <v>25</v>
      </c>
      <c r="N140" s="41" t="s">
        <v>33</v>
      </c>
      <c r="O140" s="41">
        <v>6</v>
      </c>
      <c r="P140" s="41">
        <v>25</v>
      </c>
      <c r="Q140" s="41" t="s">
        <v>33</v>
      </c>
      <c r="R140" s="41">
        <v>11</v>
      </c>
      <c r="S140" s="41">
        <v>24.444444444444443</v>
      </c>
      <c r="T140" s="41" t="s">
        <v>33</v>
      </c>
      <c r="U140" s="41">
        <v>11</v>
      </c>
      <c r="V140" s="41">
        <v>36.666666666666664</v>
      </c>
      <c r="W140" s="41" t="s">
        <v>33</v>
      </c>
      <c r="X140" s="41">
        <v>7</v>
      </c>
      <c r="Y140" s="41">
        <v>29.166666666666668</v>
      </c>
      <c r="Z140" s="41" t="s">
        <v>33</v>
      </c>
      <c r="AA140" s="45">
        <v>227.77777777777777</v>
      </c>
      <c r="AB140" s="45">
        <v>28.472222222222221</v>
      </c>
      <c r="AC140" s="89">
        <v>971</v>
      </c>
      <c r="AD140" s="41">
        <v>0</v>
      </c>
      <c r="AE140" s="41">
        <v>0</v>
      </c>
      <c r="AF140" s="41" t="s">
        <v>47</v>
      </c>
      <c r="AG140" s="41">
        <v>2.5</v>
      </c>
      <c r="AH140" s="41" t="s">
        <v>22</v>
      </c>
      <c r="AI140" s="41">
        <v>1.25</v>
      </c>
      <c r="AJ140" s="41" t="s">
        <v>22</v>
      </c>
      <c r="AK140" s="41">
        <v>1.25</v>
      </c>
      <c r="AL140" s="41" t="s">
        <v>22</v>
      </c>
      <c r="AM140" s="41">
        <v>5</v>
      </c>
      <c r="AN140" s="41" t="s">
        <v>29</v>
      </c>
      <c r="AO140" s="41">
        <v>2.5</v>
      </c>
      <c r="AP140" s="41" t="s">
        <v>22</v>
      </c>
      <c r="AQ140" s="41">
        <v>5</v>
      </c>
      <c r="AR140" s="41" t="s">
        <v>29</v>
      </c>
      <c r="AS140" s="41">
        <v>3.75</v>
      </c>
      <c r="AT140" s="41" t="s">
        <v>29</v>
      </c>
      <c r="AU140" s="41">
        <v>1.25</v>
      </c>
      <c r="AV140" s="41" t="s">
        <v>22</v>
      </c>
      <c r="AW140" s="41">
        <v>3.75</v>
      </c>
      <c r="AX140" s="41" t="s">
        <v>29</v>
      </c>
      <c r="AY140" s="41">
        <v>1.25</v>
      </c>
      <c r="AZ140" s="41" t="s">
        <v>22</v>
      </c>
      <c r="BA140" s="41">
        <v>2.5</v>
      </c>
      <c r="BB140" s="41" t="s">
        <v>22</v>
      </c>
      <c r="BC140" s="41">
        <v>3.75</v>
      </c>
      <c r="BD140" s="41" t="s">
        <v>29</v>
      </c>
      <c r="BE140" s="41">
        <v>3.75</v>
      </c>
      <c r="BF140" s="41" t="s">
        <v>29</v>
      </c>
      <c r="BG140" s="41">
        <v>2.5</v>
      </c>
      <c r="BH140" s="41" t="s">
        <v>22</v>
      </c>
      <c r="BI140" s="41">
        <v>3.75</v>
      </c>
      <c r="BJ140" s="41" t="s">
        <v>29</v>
      </c>
      <c r="BK140" s="41">
        <v>3.333333333333333</v>
      </c>
      <c r="BL140" s="41" t="s">
        <v>22</v>
      </c>
      <c r="BM140" s="180">
        <v>2.6666666666666665</v>
      </c>
      <c r="BN140" s="131" t="s">
        <v>22</v>
      </c>
      <c r="BO140" s="131">
        <v>1.3333333333333333</v>
      </c>
      <c r="BP140" s="131" t="s">
        <v>22</v>
      </c>
      <c r="BQ140" s="131">
        <v>5</v>
      </c>
      <c r="BR140" s="131" t="s">
        <v>29</v>
      </c>
      <c r="BS140" s="131">
        <v>6.25</v>
      </c>
      <c r="BT140" s="131" t="s">
        <v>29</v>
      </c>
      <c r="BU140" s="131">
        <v>1.25</v>
      </c>
      <c r="BV140" s="204" t="s">
        <v>22</v>
      </c>
      <c r="BW140" s="204">
        <v>1.25</v>
      </c>
      <c r="BX140" s="204" t="s">
        <v>22</v>
      </c>
      <c r="BY140" s="204">
        <v>2.5</v>
      </c>
      <c r="BZ140" s="204" t="s">
        <v>22</v>
      </c>
      <c r="CA140" s="92">
        <v>2.5</v>
      </c>
      <c r="CB140" s="1" t="s">
        <v>22</v>
      </c>
      <c r="CC140" s="164">
        <v>1105</v>
      </c>
      <c r="CD140" s="1" t="s">
        <v>93</v>
      </c>
      <c r="CE140" s="1" t="s">
        <v>74</v>
      </c>
      <c r="CF140" s="1">
        <v>129</v>
      </c>
      <c r="KJ140" s="2"/>
      <c r="KK140" s="2"/>
    </row>
    <row r="141" spans="1:306" ht="13.5" thickBot="1">
      <c r="A141" s="45">
        <v>26</v>
      </c>
      <c r="B141" s="64" t="s">
        <v>224</v>
      </c>
      <c r="C141" s="41">
        <v>7</v>
      </c>
      <c r="D141" s="41">
        <v>29.166666666666668</v>
      </c>
      <c r="E141" s="41" t="s">
        <v>33</v>
      </c>
      <c r="F141" s="41">
        <v>5</v>
      </c>
      <c r="G141" s="41">
        <v>20.833333333333336</v>
      </c>
      <c r="H141" s="41" t="s">
        <v>33</v>
      </c>
      <c r="I141" s="41">
        <v>8</v>
      </c>
      <c r="J141" s="41">
        <v>33.333333333333329</v>
      </c>
      <c r="K141" s="41" t="s">
        <v>33</v>
      </c>
      <c r="L141" s="41">
        <v>7</v>
      </c>
      <c r="M141" s="41">
        <v>29.166666666666668</v>
      </c>
      <c r="N141" s="41" t="s">
        <v>33</v>
      </c>
      <c r="O141" s="41">
        <v>8</v>
      </c>
      <c r="P141" s="41">
        <v>33.333333333333329</v>
      </c>
      <c r="Q141" s="41" t="s">
        <v>33</v>
      </c>
      <c r="R141" s="41">
        <v>17</v>
      </c>
      <c r="S141" s="41">
        <v>37.777777777777779</v>
      </c>
      <c r="T141" s="41" t="s">
        <v>33</v>
      </c>
      <c r="U141" s="41">
        <v>5</v>
      </c>
      <c r="V141" s="41">
        <v>16.666666666666664</v>
      </c>
      <c r="W141" s="41" t="s">
        <v>33</v>
      </c>
      <c r="X141" s="41">
        <v>6</v>
      </c>
      <c r="Y141" s="41">
        <v>25</v>
      </c>
      <c r="Z141" s="41" t="s">
        <v>33</v>
      </c>
      <c r="AA141" s="45">
        <v>225.27777777777774</v>
      </c>
      <c r="AB141" s="45">
        <v>28.159722222222218</v>
      </c>
      <c r="AC141" s="89">
        <v>971</v>
      </c>
      <c r="AD141" s="41">
        <v>0</v>
      </c>
      <c r="AE141" s="41">
        <v>0</v>
      </c>
      <c r="AF141" s="41" t="s">
        <v>47</v>
      </c>
      <c r="AG141" s="41">
        <v>2.5</v>
      </c>
      <c r="AH141" s="41" t="s">
        <v>22</v>
      </c>
      <c r="AI141" s="41">
        <v>3.75</v>
      </c>
      <c r="AJ141" s="41" t="s">
        <v>29</v>
      </c>
      <c r="AK141" s="41">
        <v>2.5</v>
      </c>
      <c r="AL141" s="41" t="s">
        <v>22</v>
      </c>
      <c r="AM141" s="41">
        <v>2.5</v>
      </c>
      <c r="AN141" s="41" t="s">
        <v>22</v>
      </c>
      <c r="AO141" s="41">
        <v>1.25</v>
      </c>
      <c r="AP141" s="41" t="s">
        <v>22</v>
      </c>
      <c r="AQ141" s="41">
        <v>2.5</v>
      </c>
      <c r="AR141" s="41" t="s">
        <v>22</v>
      </c>
      <c r="AS141" s="41">
        <v>1.25</v>
      </c>
      <c r="AT141" s="41" t="s">
        <v>22</v>
      </c>
      <c r="AU141" s="41">
        <v>3.75</v>
      </c>
      <c r="AV141" s="41" t="s">
        <v>29</v>
      </c>
      <c r="AW141" s="41">
        <v>1.25</v>
      </c>
      <c r="AX141" s="41" t="s">
        <v>22</v>
      </c>
      <c r="AY141" s="41">
        <v>3.75</v>
      </c>
      <c r="AZ141" s="41" t="s">
        <v>29</v>
      </c>
      <c r="BA141" s="41">
        <v>2.5</v>
      </c>
      <c r="BB141" s="41" t="s">
        <v>22</v>
      </c>
      <c r="BC141" s="41">
        <v>6.25</v>
      </c>
      <c r="BD141" s="41" t="s">
        <v>29</v>
      </c>
      <c r="BE141" s="41">
        <v>2.5</v>
      </c>
      <c r="BF141" s="41" t="s">
        <v>22</v>
      </c>
      <c r="BG141" s="41">
        <v>1.25</v>
      </c>
      <c r="BH141" s="41" t="s">
        <v>22</v>
      </c>
      <c r="BI141" s="41">
        <v>5</v>
      </c>
      <c r="BJ141" s="41" t="s">
        <v>29</v>
      </c>
      <c r="BK141" s="41">
        <v>2.6666666666666665</v>
      </c>
      <c r="BL141" s="41" t="s">
        <v>22</v>
      </c>
      <c r="BM141" s="180">
        <v>2.6666666666666665</v>
      </c>
      <c r="BN141" s="131" t="s">
        <v>22</v>
      </c>
      <c r="BO141" s="131">
        <v>6</v>
      </c>
      <c r="BP141" s="131" t="s">
        <v>29</v>
      </c>
      <c r="BQ141" s="131">
        <v>0</v>
      </c>
      <c r="BR141" s="131" t="s">
        <v>22</v>
      </c>
      <c r="BS141" s="131">
        <v>1.25</v>
      </c>
      <c r="BT141" s="131" t="s">
        <v>22</v>
      </c>
      <c r="BU141" s="131">
        <v>2.5</v>
      </c>
      <c r="BV141" s="204" t="s">
        <v>22</v>
      </c>
      <c r="BW141" s="204">
        <v>1.25</v>
      </c>
      <c r="BX141" s="204" t="s">
        <v>22</v>
      </c>
      <c r="BY141" s="204">
        <v>2.5</v>
      </c>
      <c r="BZ141" s="204" t="s">
        <v>22</v>
      </c>
      <c r="CA141" s="92">
        <v>2.5</v>
      </c>
      <c r="CB141" s="1" t="s">
        <v>22</v>
      </c>
      <c r="CC141" s="164">
        <v>1105</v>
      </c>
      <c r="CD141" s="1" t="s">
        <v>91</v>
      </c>
      <c r="CE141" s="1" t="s">
        <v>74</v>
      </c>
      <c r="CF141" s="1">
        <v>135</v>
      </c>
    </row>
    <row r="142" spans="1:306" ht="13.5" thickBot="1">
      <c r="A142" s="45">
        <v>27</v>
      </c>
      <c r="B142" s="64" t="s">
        <v>228</v>
      </c>
      <c r="C142" s="41">
        <v>10</v>
      </c>
      <c r="D142" s="41">
        <v>41.666666666666671</v>
      </c>
      <c r="E142" s="41" t="s">
        <v>33</v>
      </c>
      <c r="F142" s="41">
        <v>8</v>
      </c>
      <c r="G142" s="41">
        <v>33.333333333333329</v>
      </c>
      <c r="H142" s="41" t="s">
        <v>33</v>
      </c>
      <c r="I142" s="41">
        <v>5</v>
      </c>
      <c r="J142" s="41">
        <v>20.833333333333336</v>
      </c>
      <c r="K142" s="41" t="s">
        <v>33</v>
      </c>
      <c r="L142" s="41">
        <v>5</v>
      </c>
      <c r="M142" s="41">
        <v>20.833333333333336</v>
      </c>
      <c r="N142" s="41" t="s">
        <v>33</v>
      </c>
      <c r="O142" s="41">
        <v>6</v>
      </c>
      <c r="P142" s="41">
        <v>25</v>
      </c>
      <c r="Q142" s="41" t="s">
        <v>33</v>
      </c>
      <c r="R142" s="41">
        <v>14</v>
      </c>
      <c r="S142" s="41">
        <v>31.111111111111111</v>
      </c>
      <c r="T142" s="41" t="s">
        <v>33</v>
      </c>
      <c r="U142" s="41">
        <v>6</v>
      </c>
      <c r="V142" s="41">
        <v>20</v>
      </c>
      <c r="W142" s="41" t="s">
        <v>33</v>
      </c>
      <c r="X142" s="41">
        <v>7</v>
      </c>
      <c r="Y142" s="41">
        <v>29.166666666666668</v>
      </c>
      <c r="Z142" s="41" t="s">
        <v>33</v>
      </c>
      <c r="AA142" s="45">
        <v>221.94444444444446</v>
      </c>
      <c r="AB142" s="45">
        <v>27.743055555555557</v>
      </c>
      <c r="AC142" s="89">
        <v>971</v>
      </c>
      <c r="AD142" s="41">
        <v>0</v>
      </c>
      <c r="AE142" s="41">
        <v>0</v>
      </c>
      <c r="AF142" s="41" t="s">
        <v>47</v>
      </c>
      <c r="AG142" s="41">
        <v>3.75</v>
      </c>
      <c r="AH142" s="41" t="s">
        <v>29</v>
      </c>
      <c r="AI142" s="41">
        <v>3.75</v>
      </c>
      <c r="AJ142" s="41" t="s">
        <v>29</v>
      </c>
      <c r="AK142" s="41">
        <v>5</v>
      </c>
      <c r="AL142" s="41" t="s">
        <v>29</v>
      </c>
      <c r="AM142" s="41">
        <v>2.5</v>
      </c>
      <c r="AN142" s="41" t="s">
        <v>22</v>
      </c>
      <c r="AO142" s="41">
        <v>1.25</v>
      </c>
      <c r="AP142" s="41" t="s">
        <v>22</v>
      </c>
      <c r="AQ142" s="41">
        <v>5</v>
      </c>
      <c r="AR142" s="41" t="s">
        <v>29</v>
      </c>
      <c r="AS142" s="41">
        <v>1.25</v>
      </c>
      <c r="AT142" s="41" t="s">
        <v>22</v>
      </c>
      <c r="AU142" s="41">
        <v>3.75</v>
      </c>
      <c r="AV142" s="41" t="s">
        <v>29</v>
      </c>
      <c r="AW142" s="41">
        <v>1.25</v>
      </c>
      <c r="AX142" s="41" t="s">
        <v>22</v>
      </c>
      <c r="AY142" s="41">
        <v>1.25</v>
      </c>
      <c r="AZ142" s="41" t="s">
        <v>22</v>
      </c>
      <c r="BA142" s="41">
        <v>1.25</v>
      </c>
      <c r="BB142" s="41" t="s">
        <v>22</v>
      </c>
      <c r="BC142" s="41">
        <v>5</v>
      </c>
      <c r="BD142" s="41" t="s">
        <v>29</v>
      </c>
      <c r="BE142" s="41">
        <v>1.25</v>
      </c>
      <c r="BF142" s="41" t="s">
        <v>22</v>
      </c>
      <c r="BG142" s="41">
        <v>1.25</v>
      </c>
      <c r="BH142" s="41" t="s">
        <v>22</v>
      </c>
      <c r="BI142" s="41">
        <v>3.75</v>
      </c>
      <c r="BJ142" s="41" t="s">
        <v>29</v>
      </c>
      <c r="BK142" s="41">
        <v>2</v>
      </c>
      <c r="BL142" s="41" t="s">
        <v>22</v>
      </c>
      <c r="BM142" s="180">
        <v>4</v>
      </c>
      <c r="BN142" s="131" t="s">
        <v>29</v>
      </c>
      <c r="BO142" s="131">
        <v>3.333333333333333</v>
      </c>
      <c r="BP142" s="131" t="s">
        <v>22</v>
      </c>
      <c r="BQ142" s="131">
        <v>0</v>
      </c>
      <c r="BR142" s="131" t="s">
        <v>22</v>
      </c>
      <c r="BS142" s="131">
        <v>2.5</v>
      </c>
      <c r="BT142" s="131" t="s">
        <v>22</v>
      </c>
      <c r="BU142" s="131">
        <v>3.75</v>
      </c>
      <c r="BV142" s="204" t="s">
        <v>29</v>
      </c>
      <c r="BW142" s="204">
        <v>1.25</v>
      </c>
      <c r="BX142" s="204" t="s">
        <v>22</v>
      </c>
      <c r="BY142" s="204">
        <v>5</v>
      </c>
      <c r="BZ142" s="204" t="s">
        <v>29</v>
      </c>
      <c r="CA142" s="205">
        <v>2.5</v>
      </c>
      <c r="CB142" s="1" t="s">
        <v>22</v>
      </c>
      <c r="CC142" s="8">
        <v>1105</v>
      </c>
      <c r="CD142" s="2" t="s">
        <v>91</v>
      </c>
      <c r="CE142" s="2" t="s">
        <v>74</v>
      </c>
      <c r="CF142" s="2">
        <v>139</v>
      </c>
    </row>
    <row r="143" spans="1:306" ht="13.5" thickBot="1">
      <c r="A143" s="45">
        <v>173</v>
      </c>
      <c r="B143" s="64" t="s">
        <v>235</v>
      </c>
      <c r="C143" s="41">
        <v>6</v>
      </c>
      <c r="D143" s="41">
        <v>25</v>
      </c>
      <c r="E143" s="41" t="s">
        <v>33</v>
      </c>
      <c r="F143" s="41">
        <v>6</v>
      </c>
      <c r="G143" s="41">
        <v>25</v>
      </c>
      <c r="H143" s="41" t="s">
        <v>33</v>
      </c>
      <c r="I143" s="41">
        <v>7</v>
      </c>
      <c r="J143" s="41">
        <v>29.166666666666668</v>
      </c>
      <c r="K143" s="41" t="s">
        <v>33</v>
      </c>
      <c r="L143" s="41">
        <v>5</v>
      </c>
      <c r="M143" s="41">
        <v>20.833333333333336</v>
      </c>
      <c r="N143" s="41" t="s">
        <v>33</v>
      </c>
      <c r="O143" s="41">
        <v>7</v>
      </c>
      <c r="P143" s="41">
        <v>29.166666666666668</v>
      </c>
      <c r="Q143" s="41" t="s">
        <v>33</v>
      </c>
      <c r="R143" s="41">
        <v>18</v>
      </c>
      <c r="S143" s="41">
        <v>40</v>
      </c>
      <c r="T143" s="41" t="s">
        <v>33</v>
      </c>
      <c r="U143" s="41">
        <v>6</v>
      </c>
      <c r="V143" s="41">
        <v>20</v>
      </c>
      <c r="W143" s="41" t="s">
        <v>33</v>
      </c>
      <c r="X143" s="41">
        <v>6</v>
      </c>
      <c r="Y143" s="41">
        <v>25</v>
      </c>
      <c r="Z143" s="41" t="s">
        <v>33</v>
      </c>
      <c r="AA143" s="45">
        <v>214.16666666666666</v>
      </c>
      <c r="AB143" s="45">
        <v>26.770833333333332</v>
      </c>
      <c r="AC143" s="89">
        <v>975</v>
      </c>
      <c r="AD143" s="41">
        <v>0</v>
      </c>
      <c r="AE143" s="41">
        <v>0</v>
      </c>
      <c r="AF143" s="41" t="s">
        <v>47</v>
      </c>
      <c r="AG143" s="41">
        <v>3.75</v>
      </c>
      <c r="AH143" s="41" t="s">
        <v>29</v>
      </c>
      <c r="AI143" s="41">
        <v>2.5</v>
      </c>
      <c r="AJ143" s="41" t="s">
        <v>22</v>
      </c>
      <c r="AK143" s="41">
        <v>1.25</v>
      </c>
      <c r="AL143" s="41" t="s">
        <v>22</v>
      </c>
      <c r="AM143" s="41">
        <v>1.25</v>
      </c>
      <c r="AN143" s="41" t="s">
        <v>22</v>
      </c>
      <c r="AO143" s="41">
        <v>2.5</v>
      </c>
      <c r="AP143" s="41" t="s">
        <v>22</v>
      </c>
      <c r="AQ143" s="41">
        <v>3.75</v>
      </c>
      <c r="AR143" s="41" t="s">
        <v>29</v>
      </c>
      <c r="AS143" s="41">
        <v>1.25</v>
      </c>
      <c r="AT143" s="41" t="s">
        <v>22</v>
      </c>
      <c r="AU143" s="41">
        <v>1.25</v>
      </c>
      <c r="AV143" s="41" t="s">
        <v>22</v>
      </c>
      <c r="AW143" s="41">
        <v>3.75</v>
      </c>
      <c r="AX143" s="41" t="s">
        <v>29</v>
      </c>
      <c r="AY143" s="41">
        <v>2.5</v>
      </c>
      <c r="AZ143" s="41" t="s">
        <v>22</v>
      </c>
      <c r="BA143" s="41">
        <v>1.25</v>
      </c>
      <c r="BB143" s="41" t="s">
        <v>22</v>
      </c>
      <c r="BC143" s="41">
        <v>5</v>
      </c>
      <c r="BD143" s="41" t="s">
        <v>29</v>
      </c>
      <c r="BE143" s="41">
        <v>2.5</v>
      </c>
      <c r="BF143" s="41" t="s">
        <v>22</v>
      </c>
      <c r="BG143" s="41">
        <v>2.5</v>
      </c>
      <c r="BH143" s="41" t="s">
        <v>22</v>
      </c>
      <c r="BI143" s="41">
        <v>1.25</v>
      </c>
      <c r="BJ143" s="41" t="s">
        <v>22</v>
      </c>
      <c r="BK143" s="41">
        <v>5.333333333333333</v>
      </c>
      <c r="BL143" s="41" t="s">
        <v>29</v>
      </c>
      <c r="BM143" s="180">
        <v>2.6666666666666665</v>
      </c>
      <c r="BN143" s="131" t="s">
        <v>22</v>
      </c>
      <c r="BO143" s="131">
        <v>4</v>
      </c>
      <c r="BP143" s="131" t="s">
        <v>29</v>
      </c>
      <c r="BQ143" s="131">
        <v>1.25</v>
      </c>
      <c r="BR143" s="131" t="s">
        <v>22</v>
      </c>
      <c r="BS143" s="131">
        <v>2.5</v>
      </c>
      <c r="BT143" s="131" t="s">
        <v>22</v>
      </c>
      <c r="BU143" s="131">
        <v>2.5</v>
      </c>
      <c r="BV143" s="204" t="s">
        <v>22</v>
      </c>
      <c r="BW143" s="204">
        <v>2.5</v>
      </c>
      <c r="BX143" s="204" t="s">
        <v>22</v>
      </c>
      <c r="BY143" s="204">
        <v>5</v>
      </c>
      <c r="BZ143" s="204" t="s">
        <v>29</v>
      </c>
      <c r="CA143" s="92">
        <v>0</v>
      </c>
      <c r="CB143" s="1" t="s">
        <v>22</v>
      </c>
      <c r="CC143" s="203">
        <v>1105</v>
      </c>
      <c r="CD143" s="1" t="s">
        <v>91</v>
      </c>
      <c r="CE143" s="1" t="s">
        <v>74</v>
      </c>
      <c r="CF143" s="1">
        <v>146</v>
      </c>
    </row>
    <row r="144" spans="1:306" ht="13.5" thickBot="1">
      <c r="A144" s="45">
        <v>60</v>
      </c>
      <c r="B144" s="64" t="s">
        <v>239</v>
      </c>
      <c r="C144" s="41">
        <v>6</v>
      </c>
      <c r="D144" s="41">
        <v>25</v>
      </c>
      <c r="E144" s="41" t="s">
        <v>33</v>
      </c>
      <c r="F144" s="41">
        <v>8</v>
      </c>
      <c r="G144" s="41">
        <v>33.333333333333329</v>
      </c>
      <c r="H144" s="41" t="s">
        <v>33</v>
      </c>
      <c r="I144" s="41">
        <v>5</v>
      </c>
      <c r="J144" s="41">
        <v>20.833333333333336</v>
      </c>
      <c r="K144" s="41" t="s">
        <v>33</v>
      </c>
      <c r="L144" s="41">
        <v>8</v>
      </c>
      <c r="M144" s="41">
        <v>33.333333333333329</v>
      </c>
      <c r="N144" s="41" t="s">
        <v>33</v>
      </c>
      <c r="O144" s="41">
        <v>5</v>
      </c>
      <c r="P144" s="41">
        <v>20.833333333333336</v>
      </c>
      <c r="Q144" s="41" t="s">
        <v>33</v>
      </c>
      <c r="R144" s="41">
        <v>11</v>
      </c>
      <c r="S144" s="41">
        <v>24.444444444444443</v>
      </c>
      <c r="T144" s="41" t="s">
        <v>33</v>
      </c>
      <c r="U144" s="41">
        <v>8</v>
      </c>
      <c r="V144" s="41">
        <v>26.666666666666668</v>
      </c>
      <c r="W144" s="41" t="s">
        <v>33</v>
      </c>
      <c r="X144" s="41">
        <v>6</v>
      </c>
      <c r="Y144" s="41">
        <v>25</v>
      </c>
      <c r="Z144" s="41" t="s">
        <v>33</v>
      </c>
      <c r="AA144" s="45">
        <v>209.44444444444443</v>
      </c>
      <c r="AB144" s="45">
        <v>26.180555555555554</v>
      </c>
      <c r="AC144" s="89">
        <v>979</v>
      </c>
      <c r="AD144" s="41">
        <v>0</v>
      </c>
      <c r="AE144" s="41">
        <v>0</v>
      </c>
      <c r="AF144" s="41" t="s">
        <v>47</v>
      </c>
      <c r="AG144" s="41">
        <v>2.5</v>
      </c>
      <c r="AH144" s="41" t="s">
        <v>22</v>
      </c>
      <c r="AI144" s="41">
        <v>2.5</v>
      </c>
      <c r="AJ144" s="41" t="s">
        <v>22</v>
      </c>
      <c r="AK144" s="41">
        <v>2.5</v>
      </c>
      <c r="AL144" s="41" t="s">
        <v>22</v>
      </c>
      <c r="AM144" s="41">
        <v>2.5</v>
      </c>
      <c r="AN144" s="41" t="s">
        <v>22</v>
      </c>
      <c r="AO144" s="41">
        <v>6.25</v>
      </c>
      <c r="AP144" s="41" t="s">
        <v>29</v>
      </c>
      <c r="AQ144" s="41">
        <v>2.5</v>
      </c>
      <c r="AR144" s="41" t="s">
        <v>22</v>
      </c>
      <c r="AS144" s="41">
        <v>2.5</v>
      </c>
      <c r="AT144" s="41" t="s">
        <v>22</v>
      </c>
      <c r="AU144" s="41">
        <v>0</v>
      </c>
      <c r="AV144" s="41" t="s">
        <v>22</v>
      </c>
      <c r="AW144" s="41">
        <v>2.5</v>
      </c>
      <c r="AX144" s="41" t="s">
        <v>22</v>
      </c>
      <c r="AY144" s="41">
        <v>7.5</v>
      </c>
      <c r="AZ144" s="41" t="s">
        <v>46</v>
      </c>
      <c r="BA144" s="41">
        <v>1.25</v>
      </c>
      <c r="BB144" s="41" t="s">
        <v>22</v>
      </c>
      <c r="BC144" s="41">
        <v>1.25</v>
      </c>
      <c r="BD144" s="41" t="s">
        <v>22</v>
      </c>
      <c r="BE144" s="41">
        <v>1.25</v>
      </c>
      <c r="BF144" s="41" t="s">
        <v>22</v>
      </c>
      <c r="BG144" s="41">
        <v>5</v>
      </c>
      <c r="BH144" s="41" t="s">
        <v>29</v>
      </c>
      <c r="BI144" s="41">
        <v>0</v>
      </c>
      <c r="BJ144" s="41" t="s">
        <v>22</v>
      </c>
      <c r="BK144" s="41">
        <v>1.3333333333333333</v>
      </c>
      <c r="BL144" s="41" t="s">
        <v>22</v>
      </c>
      <c r="BM144" s="180">
        <v>3.333333333333333</v>
      </c>
      <c r="BN144" s="131" t="s">
        <v>22</v>
      </c>
      <c r="BO144" s="131">
        <v>2.6666666666666665</v>
      </c>
      <c r="BP144" s="45" t="s">
        <v>22</v>
      </c>
      <c r="BQ144" s="131">
        <v>0</v>
      </c>
      <c r="BR144" s="131" t="s">
        <v>22</v>
      </c>
      <c r="BS144" s="131">
        <v>3.75</v>
      </c>
      <c r="BT144" s="131" t="s">
        <v>29</v>
      </c>
      <c r="BU144" s="131">
        <v>3.75</v>
      </c>
      <c r="BV144" s="204" t="s">
        <v>29</v>
      </c>
      <c r="BW144" s="204">
        <v>3.75</v>
      </c>
      <c r="BX144" s="204" t="s">
        <v>29</v>
      </c>
      <c r="BY144" s="204">
        <v>2.5</v>
      </c>
      <c r="BZ144" s="204" t="s">
        <v>22</v>
      </c>
      <c r="CA144" s="92">
        <v>1.25</v>
      </c>
      <c r="CB144" s="1" t="s">
        <v>22</v>
      </c>
      <c r="CC144" s="164">
        <v>1105</v>
      </c>
      <c r="CD144" s="1" t="s">
        <v>93</v>
      </c>
      <c r="CE144" s="1" t="s">
        <v>74</v>
      </c>
      <c r="CF144" s="1">
        <v>150</v>
      </c>
    </row>
    <row r="145" spans="1:300" ht="13.5" thickBot="1">
      <c r="A145" s="45">
        <v>100</v>
      </c>
      <c r="B145" s="64" t="s">
        <v>241</v>
      </c>
      <c r="C145" s="41">
        <v>6</v>
      </c>
      <c r="D145" s="41">
        <v>25</v>
      </c>
      <c r="E145" s="41" t="s">
        <v>33</v>
      </c>
      <c r="F145" s="41">
        <v>8</v>
      </c>
      <c r="G145" s="41">
        <v>33.333333333333329</v>
      </c>
      <c r="H145" s="41" t="s">
        <v>33</v>
      </c>
      <c r="I145" s="41">
        <v>6</v>
      </c>
      <c r="J145" s="41">
        <v>25</v>
      </c>
      <c r="K145" s="41" t="s">
        <v>33</v>
      </c>
      <c r="L145" s="41">
        <v>7</v>
      </c>
      <c r="M145" s="41">
        <v>29.166666666666668</v>
      </c>
      <c r="N145" s="41" t="s">
        <v>33</v>
      </c>
      <c r="O145" s="41">
        <v>4</v>
      </c>
      <c r="P145" s="41">
        <v>16.666666666666664</v>
      </c>
      <c r="Q145" s="41" t="s">
        <v>33</v>
      </c>
      <c r="R145" s="41">
        <v>10</v>
      </c>
      <c r="S145" s="41">
        <v>22.222222222222221</v>
      </c>
      <c r="T145" s="41" t="s">
        <v>33</v>
      </c>
      <c r="U145" s="41">
        <v>11</v>
      </c>
      <c r="V145" s="41">
        <v>36.666666666666664</v>
      </c>
      <c r="W145" s="41" t="s">
        <v>33</v>
      </c>
      <c r="X145" s="41">
        <v>5</v>
      </c>
      <c r="Y145" s="41">
        <v>20.833333333333336</v>
      </c>
      <c r="Z145" s="41" t="s">
        <v>33</v>
      </c>
      <c r="AA145" s="45">
        <v>208.88888888888889</v>
      </c>
      <c r="AB145" s="45">
        <v>26.111111111111111</v>
      </c>
      <c r="AC145" s="89">
        <v>979</v>
      </c>
      <c r="AD145" s="41">
        <v>0</v>
      </c>
      <c r="AE145" s="41">
        <v>0</v>
      </c>
      <c r="AF145" s="41" t="s">
        <v>47</v>
      </c>
      <c r="AG145" s="41">
        <v>2.5</v>
      </c>
      <c r="AH145" s="41" t="s">
        <v>22</v>
      </c>
      <c r="AI145" s="41">
        <v>2.5</v>
      </c>
      <c r="AJ145" s="41" t="s">
        <v>22</v>
      </c>
      <c r="AK145" s="41">
        <v>2.5</v>
      </c>
      <c r="AL145" s="41" t="s">
        <v>22</v>
      </c>
      <c r="AM145" s="41">
        <v>2.5</v>
      </c>
      <c r="AN145" s="41" t="s">
        <v>22</v>
      </c>
      <c r="AO145" s="41">
        <v>5</v>
      </c>
      <c r="AP145" s="41" t="s">
        <v>29</v>
      </c>
      <c r="AQ145" s="41">
        <v>2.5</v>
      </c>
      <c r="AR145" s="41" t="s">
        <v>22</v>
      </c>
      <c r="AS145" s="41">
        <v>1.25</v>
      </c>
      <c r="AT145" s="41" t="s">
        <v>22</v>
      </c>
      <c r="AU145" s="41">
        <v>3.75</v>
      </c>
      <c r="AV145" s="41" t="s">
        <v>29</v>
      </c>
      <c r="AW145" s="41">
        <v>5</v>
      </c>
      <c r="AX145" s="41" t="s">
        <v>29</v>
      </c>
      <c r="AY145" s="41">
        <v>0</v>
      </c>
      <c r="AZ145" s="41" t="s">
        <v>22</v>
      </c>
      <c r="BA145" s="41">
        <v>2.5</v>
      </c>
      <c r="BB145" s="41" t="s">
        <v>22</v>
      </c>
      <c r="BC145" s="41">
        <v>3.75</v>
      </c>
      <c r="BD145" s="41" t="s">
        <v>29</v>
      </c>
      <c r="BE145" s="41">
        <v>2.5</v>
      </c>
      <c r="BF145" s="41" t="s">
        <v>22</v>
      </c>
      <c r="BG145" s="41">
        <v>1.25</v>
      </c>
      <c r="BH145" s="41" t="s">
        <v>22</v>
      </c>
      <c r="BI145" s="41">
        <v>1.25</v>
      </c>
      <c r="BJ145" s="41" t="s">
        <v>22</v>
      </c>
      <c r="BK145" s="41">
        <v>2</v>
      </c>
      <c r="BL145" s="41" t="s">
        <v>22</v>
      </c>
      <c r="BM145" s="180">
        <v>2</v>
      </c>
      <c r="BN145" s="131" t="s">
        <v>22</v>
      </c>
      <c r="BO145" s="131">
        <v>2.6666666666666665</v>
      </c>
      <c r="BP145" s="131" t="s">
        <v>22</v>
      </c>
      <c r="BQ145" s="131">
        <v>5</v>
      </c>
      <c r="BR145" s="131" t="s">
        <v>29</v>
      </c>
      <c r="BS145" s="131">
        <v>5</v>
      </c>
      <c r="BT145" s="131" t="s">
        <v>29</v>
      </c>
      <c r="BU145" s="131">
        <v>2.5</v>
      </c>
      <c r="BV145" s="204" t="s">
        <v>22</v>
      </c>
      <c r="BW145" s="204">
        <v>3.75</v>
      </c>
      <c r="BX145" s="204" t="s">
        <v>29</v>
      </c>
      <c r="BY145" s="204">
        <v>0</v>
      </c>
      <c r="BZ145" s="204" t="s">
        <v>22</v>
      </c>
      <c r="CA145" s="92">
        <v>1.25</v>
      </c>
      <c r="CB145" s="1" t="s">
        <v>22</v>
      </c>
      <c r="CC145" s="164">
        <v>1105</v>
      </c>
      <c r="CD145" s="1" t="s">
        <v>93</v>
      </c>
      <c r="CE145" s="1" t="s">
        <v>74</v>
      </c>
      <c r="CF145" s="1">
        <v>152</v>
      </c>
    </row>
    <row r="146" spans="1:300" ht="13.5" thickBot="1">
      <c r="A146" s="45">
        <v>61</v>
      </c>
      <c r="B146" s="64" t="s">
        <v>243</v>
      </c>
      <c r="C146" s="41">
        <v>5</v>
      </c>
      <c r="D146" s="41">
        <v>20.833333333333336</v>
      </c>
      <c r="E146" s="41" t="s">
        <v>33</v>
      </c>
      <c r="F146" s="41">
        <v>8</v>
      </c>
      <c r="G146" s="41">
        <v>33.333333333333329</v>
      </c>
      <c r="H146" s="41" t="s">
        <v>33</v>
      </c>
      <c r="I146" s="41">
        <v>4</v>
      </c>
      <c r="J146" s="41">
        <v>16.666666666666664</v>
      </c>
      <c r="K146" s="41" t="s">
        <v>33</v>
      </c>
      <c r="L146" s="41">
        <v>7</v>
      </c>
      <c r="M146" s="41">
        <v>29.166666666666668</v>
      </c>
      <c r="N146" s="41" t="s">
        <v>33</v>
      </c>
      <c r="O146" s="41">
        <v>7</v>
      </c>
      <c r="P146" s="41">
        <v>29.166666666666668</v>
      </c>
      <c r="Q146" s="41" t="s">
        <v>33</v>
      </c>
      <c r="R146" s="41">
        <v>10</v>
      </c>
      <c r="S146" s="41">
        <v>22.222222222222221</v>
      </c>
      <c r="T146" s="41" t="s">
        <v>33</v>
      </c>
      <c r="U146" s="41">
        <v>8</v>
      </c>
      <c r="V146" s="41">
        <v>26.666666666666668</v>
      </c>
      <c r="W146" s="41" t="s">
        <v>33</v>
      </c>
      <c r="X146" s="41">
        <v>6</v>
      </c>
      <c r="Y146" s="41">
        <v>25</v>
      </c>
      <c r="Z146" s="41" t="s">
        <v>33</v>
      </c>
      <c r="AA146" s="45">
        <v>203.05555555555554</v>
      </c>
      <c r="AB146" s="45">
        <v>25.381944444444443</v>
      </c>
      <c r="AC146" s="89">
        <v>979</v>
      </c>
      <c r="AD146" s="41">
        <v>0</v>
      </c>
      <c r="AE146" s="41">
        <v>0</v>
      </c>
      <c r="AF146" s="41" t="s">
        <v>47</v>
      </c>
      <c r="AG146" s="41">
        <v>1.25</v>
      </c>
      <c r="AH146" s="41" t="s">
        <v>22</v>
      </c>
      <c r="AI146" s="41">
        <v>3.75</v>
      </c>
      <c r="AJ146" s="41" t="s">
        <v>29</v>
      </c>
      <c r="AK146" s="41">
        <v>1.25</v>
      </c>
      <c r="AL146" s="41" t="s">
        <v>22</v>
      </c>
      <c r="AM146" s="41">
        <v>3.75</v>
      </c>
      <c r="AN146" s="41" t="s">
        <v>29</v>
      </c>
      <c r="AO146" s="41">
        <v>1.25</v>
      </c>
      <c r="AP146" s="41" t="s">
        <v>22</v>
      </c>
      <c r="AQ146" s="41">
        <v>3.75</v>
      </c>
      <c r="AR146" s="41" t="s">
        <v>29</v>
      </c>
      <c r="AS146" s="41">
        <v>1.25</v>
      </c>
      <c r="AT146" s="41" t="s">
        <v>22</v>
      </c>
      <c r="AU146" s="41">
        <v>1.25</v>
      </c>
      <c r="AV146" s="41" t="s">
        <v>22</v>
      </c>
      <c r="AW146" s="41">
        <v>2.5</v>
      </c>
      <c r="AX146" s="41" t="s">
        <v>22</v>
      </c>
      <c r="AY146" s="41">
        <v>2.5</v>
      </c>
      <c r="AZ146" s="41" t="s">
        <v>22</v>
      </c>
      <c r="BA146" s="41">
        <v>5</v>
      </c>
      <c r="BB146" s="41" t="s">
        <v>29</v>
      </c>
      <c r="BC146" s="41">
        <v>2.5</v>
      </c>
      <c r="BD146" s="41" t="s">
        <v>22</v>
      </c>
      <c r="BE146" s="41">
        <v>5</v>
      </c>
      <c r="BF146" s="41" t="s">
        <v>29</v>
      </c>
      <c r="BG146" s="41">
        <v>2.5</v>
      </c>
      <c r="BH146" s="41" t="s">
        <v>22</v>
      </c>
      <c r="BI146" s="41">
        <v>1.25</v>
      </c>
      <c r="BJ146" s="41" t="s">
        <v>22</v>
      </c>
      <c r="BK146" s="41">
        <v>0.66666666666666663</v>
      </c>
      <c r="BL146" s="41" t="s">
        <v>22</v>
      </c>
      <c r="BM146" s="180">
        <v>2.6666666666666665</v>
      </c>
      <c r="BN146" s="131" t="s">
        <v>22</v>
      </c>
      <c r="BO146" s="131">
        <v>3.333333333333333</v>
      </c>
      <c r="BP146" s="131" t="s">
        <v>22</v>
      </c>
      <c r="BQ146" s="131">
        <v>1.25</v>
      </c>
      <c r="BR146" s="131" t="s">
        <v>22</v>
      </c>
      <c r="BS146" s="131">
        <v>5</v>
      </c>
      <c r="BT146" s="131" t="s">
        <v>29</v>
      </c>
      <c r="BU146" s="131">
        <v>2.5</v>
      </c>
      <c r="BV146" s="204" t="s">
        <v>22</v>
      </c>
      <c r="BW146" s="204">
        <v>0</v>
      </c>
      <c r="BX146" s="204" t="s">
        <v>22</v>
      </c>
      <c r="BY146" s="204">
        <v>1.25</v>
      </c>
      <c r="BZ146" s="204" t="s">
        <v>22</v>
      </c>
      <c r="CA146" s="92">
        <v>3.75</v>
      </c>
      <c r="CB146" s="1" t="s">
        <v>29</v>
      </c>
      <c r="CC146" s="164">
        <v>1105</v>
      </c>
      <c r="CD146" s="1" t="s">
        <v>93</v>
      </c>
      <c r="CE146" s="1" t="s">
        <v>74</v>
      </c>
      <c r="CF146" s="1">
        <v>155</v>
      </c>
    </row>
    <row r="147" spans="1:300" ht="13.5" thickBot="1">
      <c r="A147" s="45">
        <v>102</v>
      </c>
      <c r="B147" s="64" t="s">
        <v>251</v>
      </c>
      <c r="C147" s="41">
        <v>6</v>
      </c>
      <c r="D147" s="41">
        <v>25</v>
      </c>
      <c r="E147" s="41" t="s">
        <v>33</v>
      </c>
      <c r="F147" s="41">
        <v>5</v>
      </c>
      <c r="G147" s="41">
        <v>20.833333333333336</v>
      </c>
      <c r="H147" s="41" t="s">
        <v>33</v>
      </c>
      <c r="I147" s="41">
        <v>5</v>
      </c>
      <c r="J147" s="41">
        <v>20.833333333333336</v>
      </c>
      <c r="K147" s="41" t="s">
        <v>33</v>
      </c>
      <c r="L147" s="41">
        <v>2</v>
      </c>
      <c r="M147" s="41">
        <v>8.3333333333333321</v>
      </c>
      <c r="N147" s="41" t="s">
        <v>33</v>
      </c>
      <c r="O147" s="41">
        <v>7</v>
      </c>
      <c r="P147" s="41">
        <v>29.166666666666668</v>
      </c>
      <c r="Q147" s="41" t="s">
        <v>33</v>
      </c>
      <c r="R147" s="41">
        <v>17</v>
      </c>
      <c r="S147" s="41">
        <v>37.777777777777779</v>
      </c>
      <c r="T147" s="41" t="s">
        <v>33</v>
      </c>
      <c r="U147" s="41">
        <v>10</v>
      </c>
      <c r="V147" s="41">
        <v>33.333333333333329</v>
      </c>
      <c r="W147" s="41" t="s">
        <v>33</v>
      </c>
      <c r="X147" s="41">
        <v>3</v>
      </c>
      <c r="Y147" s="41">
        <v>12.5</v>
      </c>
      <c r="Z147" s="41" t="s">
        <v>33</v>
      </c>
      <c r="AA147" s="45">
        <v>187.77777777777777</v>
      </c>
      <c r="AB147" s="45">
        <v>23.472222222222221</v>
      </c>
      <c r="AC147" s="89">
        <v>987</v>
      </c>
      <c r="AD147" s="41">
        <v>0</v>
      </c>
      <c r="AE147" s="41">
        <v>0</v>
      </c>
      <c r="AF147" s="41" t="s">
        <v>47</v>
      </c>
      <c r="AG147" s="41">
        <v>3.75</v>
      </c>
      <c r="AH147" s="41" t="s">
        <v>29</v>
      </c>
      <c r="AI147" s="41">
        <v>3.75</v>
      </c>
      <c r="AJ147" s="41" t="s">
        <v>29</v>
      </c>
      <c r="AK147" s="41">
        <v>0</v>
      </c>
      <c r="AL147" s="41" t="s">
        <v>22</v>
      </c>
      <c r="AM147" s="41">
        <v>2.5</v>
      </c>
      <c r="AN147" s="41" t="s">
        <v>22</v>
      </c>
      <c r="AO147" s="41">
        <v>0</v>
      </c>
      <c r="AP147" s="41" t="s">
        <v>22</v>
      </c>
      <c r="AQ147" s="41">
        <v>2.5</v>
      </c>
      <c r="AR147" s="41" t="s">
        <v>22</v>
      </c>
      <c r="AS147" s="41">
        <v>1.25</v>
      </c>
      <c r="AT147" s="41" t="s">
        <v>22</v>
      </c>
      <c r="AU147" s="41">
        <v>2.5</v>
      </c>
      <c r="AV147" s="41" t="s">
        <v>22</v>
      </c>
      <c r="AW147" s="41">
        <v>2.5</v>
      </c>
      <c r="AX147" s="41" t="s">
        <v>22</v>
      </c>
      <c r="AY147" s="41">
        <v>0</v>
      </c>
      <c r="AZ147" s="41" t="s">
        <v>22</v>
      </c>
      <c r="BA147" s="41">
        <v>1.25</v>
      </c>
      <c r="BB147" s="41" t="s">
        <v>22</v>
      </c>
      <c r="BC147" s="41">
        <v>2.5</v>
      </c>
      <c r="BD147" s="41" t="s">
        <v>22</v>
      </c>
      <c r="BE147" s="41">
        <v>1.25</v>
      </c>
      <c r="BF147" s="41" t="s">
        <v>22</v>
      </c>
      <c r="BG147" s="41">
        <v>0</v>
      </c>
      <c r="BH147" s="41" t="s">
        <v>22</v>
      </c>
      <c r="BI147" s="41">
        <v>2.5</v>
      </c>
      <c r="BJ147" s="41" t="s">
        <v>22</v>
      </c>
      <c r="BK147" s="41">
        <v>3.333333333333333</v>
      </c>
      <c r="BL147" s="41" t="s">
        <v>22</v>
      </c>
      <c r="BM147" s="180">
        <v>2.6666666666666665</v>
      </c>
      <c r="BN147" s="131" t="s">
        <v>22</v>
      </c>
      <c r="BO147" s="131">
        <v>5.333333333333333</v>
      </c>
      <c r="BP147" s="131" t="s">
        <v>29</v>
      </c>
      <c r="BQ147" s="131">
        <v>3.75</v>
      </c>
      <c r="BR147" s="131" t="s">
        <v>29</v>
      </c>
      <c r="BS147" s="131">
        <v>3.75</v>
      </c>
      <c r="BT147" s="131" t="s">
        <v>29</v>
      </c>
      <c r="BU147" s="131">
        <v>1.25</v>
      </c>
      <c r="BV147" s="204" t="s">
        <v>22</v>
      </c>
      <c r="BW147" s="204">
        <v>2.5</v>
      </c>
      <c r="BX147" s="204" t="s">
        <v>22</v>
      </c>
      <c r="BY147" s="204">
        <v>1.25</v>
      </c>
      <c r="BZ147" s="204" t="s">
        <v>22</v>
      </c>
      <c r="CA147" s="92">
        <v>3.75</v>
      </c>
      <c r="CB147" s="1" t="s">
        <v>29</v>
      </c>
      <c r="CC147" s="164">
        <v>1105</v>
      </c>
      <c r="CD147" s="1" t="s">
        <v>93</v>
      </c>
      <c r="CE147" s="1" t="s">
        <v>74</v>
      </c>
      <c r="CF147" s="1">
        <v>164</v>
      </c>
    </row>
    <row r="148" spans="1:300" ht="13.5" thickBot="1">
      <c r="A148" s="45">
        <v>142</v>
      </c>
      <c r="B148" s="64" t="s">
        <v>107</v>
      </c>
      <c r="C148" s="41">
        <v>12</v>
      </c>
      <c r="D148" s="41">
        <v>50</v>
      </c>
      <c r="E148" s="41" t="s">
        <v>33</v>
      </c>
      <c r="F148" s="41">
        <v>11</v>
      </c>
      <c r="G148" s="41">
        <v>45.833333333333329</v>
      </c>
      <c r="H148" s="41" t="s">
        <v>33</v>
      </c>
      <c r="I148" s="41">
        <v>6</v>
      </c>
      <c r="J148" s="41">
        <v>25</v>
      </c>
      <c r="K148" s="41" t="s">
        <v>33</v>
      </c>
      <c r="L148" s="41">
        <v>12</v>
      </c>
      <c r="M148" s="41">
        <v>50</v>
      </c>
      <c r="N148" s="41" t="s">
        <v>33</v>
      </c>
      <c r="O148" s="41">
        <v>14</v>
      </c>
      <c r="P148" s="41">
        <v>58.333333333333336</v>
      </c>
      <c r="Q148" s="41" t="s">
        <v>45</v>
      </c>
      <c r="R148" s="41">
        <v>25</v>
      </c>
      <c r="S148" s="41">
        <v>55.555555555555557</v>
      </c>
      <c r="T148" s="41" t="s">
        <v>45</v>
      </c>
      <c r="U148" s="41">
        <v>13</v>
      </c>
      <c r="V148" s="41">
        <v>43.333333333333336</v>
      </c>
      <c r="W148" s="41" t="s">
        <v>33</v>
      </c>
      <c r="X148" s="41">
        <v>7</v>
      </c>
      <c r="Y148" s="41">
        <v>29.166666666666668</v>
      </c>
      <c r="Z148" s="41" t="s">
        <v>33</v>
      </c>
      <c r="AA148" s="45">
        <v>357.22222222222223</v>
      </c>
      <c r="AB148" s="45">
        <v>44.652777777777779</v>
      </c>
      <c r="AC148" s="89">
        <v>387.0522053625175</v>
      </c>
      <c r="AD148" s="41">
        <v>0</v>
      </c>
      <c r="AE148" s="41">
        <v>0</v>
      </c>
      <c r="AF148" s="41" t="s">
        <v>47</v>
      </c>
      <c r="AG148" s="41">
        <v>6.25</v>
      </c>
      <c r="AH148" s="41" t="s">
        <v>29</v>
      </c>
      <c r="AI148" s="41">
        <v>6.25</v>
      </c>
      <c r="AJ148" s="41" t="s">
        <v>29</v>
      </c>
      <c r="AK148" s="41">
        <v>2.5</v>
      </c>
      <c r="AL148" s="41" t="s">
        <v>22</v>
      </c>
      <c r="AM148" s="41">
        <v>2.5</v>
      </c>
      <c r="AN148" s="41" t="s">
        <v>22</v>
      </c>
      <c r="AO148" s="41">
        <v>6.25</v>
      </c>
      <c r="AP148" s="41" t="s">
        <v>29</v>
      </c>
      <c r="AQ148" s="41">
        <v>7.5</v>
      </c>
      <c r="AR148" s="41" t="s">
        <v>46</v>
      </c>
      <c r="AS148" s="41">
        <v>3.75</v>
      </c>
      <c r="AT148" s="41" t="s">
        <v>29</v>
      </c>
      <c r="AU148" s="41">
        <v>0</v>
      </c>
      <c r="AV148" s="41" t="s">
        <v>22</v>
      </c>
      <c r="AW148" s="41">
        <v>2.5</v>
      </c>
      <c r="AX148" s="41" t="s">
        <v>22</v>
      </c>
      <c r="AY148" s="41">
        <v>3.75</v>
      </c>
      <c r="AZ148" s="41" t="s">
        <v>29</v>
      </c>
      <c r="BA148" s="41">
        <v>3.75</v>
      </c>
      <c r="BB148" s="41" t="s">
        <v>29</v>
      </c>
      <c r="BC148" s="41">
        <v>6.25</v>
      </c>
      <c r="BD148" s="41" t="s">
        <v>29</v>
      </c>
      <c r="BE148" s="41">
        <v>5</v>
      </c>
      <c r="BF148" s="41" t="s">
        <v>29</v>
      </c>
      <c r="BG148" s="41">
        <v>3.75</v>
      </c>
      <c r="BH148" s="41" t="s">
        <v>29</v>
      </c>
      <c r="BI148" s="41">
        <v>5</v>
      </c>
      <c r="BJ148" s="41" t="s">
        <v>29</v>
      </c>
      <c r="BK148" s="41">
        <v>7.333333333333333</v>
      </c>
      <c r="BL148" s="41" t="s">
        <v>46</v>
      </c>
      <c r="BM148" s="180">
        <v>5.333333333333333</v>
      </c>
      <c r="BN148" s="131" t="s">
        <v>29</v>
      </c>
      <c r="BO148" s="131">
        <v>4</v>
      </c>
      <c r="BP148" s="131" t="s">
        <v>29</v>
      </c>
      <c r="BQ148" s="131">
        <v>2.5</v>
      </c>
      <c r="BR148" s="131" t="s">
        <v>22</v>
      </c>
      <c r="BS148" s="131">
        <v>6.25</v>
      </c>
      <c r="BT148" s="131" t="s">
        <v>29</v>
      </c>
      <c r="BU148" s="131">
        <v>3.75</v>
      </c>
      <c r="BV148" s="204" t="s">
        <v>29</v>
      </c>
      <c r="BW148" s="204">
        <v>3.75</v>
      </c>
      <c r="BX148" s="204" t="s">
        <v>29</v>
      </c>
      <c r="BY148" s="204">
        <v>2.5</v>
      </c>
      <c r="BZ148" s="204" t="s">
        <v>22</v>
      </c>
      <c r="CA148" s="92">
        <v>3.75</v>
      </c>
      <c r="CB148" s="1" t="s">
        <v>29</v>
      </c>
      <c r="CC148" s="221">
        <v>1106</v>
      </c>
      <c r="CD148" s="1" t="s">
        <v>91</v>
      </c>
      <c r="CE148" s="1" t="s">
        <v>74</v>
      </c>
      <c r="CF148" s="1">
        <v>16</v>
      </c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</row>
    <row r="149" spans="1:300" ht="13.5" thickBot="1">
      <c r="A149" s="45">
        <v>34</v>
      </c>
      <c r="B149" s="64" t="s">
        <v>114</v>
      </c>
      <c r="C149" s="41">
        <v>11</v>
      </c>
      <c r="D149" s="41">
        <v>45.833333333333329</v>
      </c>
      <c r="E149" s="41" t="s">
        <v>33</v>
      </c>
      <c r="F149" s="41">
        <v>12</v>
      </c>
      <c r="G149" s="41">
        <v>50</v>
      </c>
      <c r="H149" s="41" t="s">
        <v>33</v>
      </c>
      <c r="I149" s="41">
        <v>5</v>
      </c>
      <c r="J149" s="41">
        <v>20.833333333333336</v>
      </c>
      <c r="K149" s="41" t="s">
        <v>33</v>
      </c>
      <c r="L149" s="41">
        <v>12</v>
      </c>
      <c r="M149" s="41">
        <v>50</v>
      </c>
      <c r="N149" s="41" t="s">
        <v>33</v>
      </c>
      <c r="O149" s="41">
        <v>14</v>
      </c>
      <c r="P149" s="41">
        <v>58.333333333333336</v>
      </c>
      <c r="Q149" s="41" t="s">
        <v>45</v>
      </c>
      <c r="R149" s="41">
        <v>17</v>
      </c>
      <c r="S149" s="41">
        <v>37.777777777777779</v>
      </c>
      <c r="T149" s="41" t="s">
        <v>33</v>
      </c>
      <c r="U149" s="41">
        <v>11</v>
      </c>
      <c r="V149" s="41">
        <v>36.666666666666664</v>
      </c>
      <c r="W149" s="41" t="s">
        <v>33</v>
      </c>
      <c r="X149" s="41">
        <v>9</v>
      </c>
      <c r="Y149" s="41">
        <v>37.5</v>
      </c>
      <c r="Z149" s="41" t="s">
        <v>33</v>
      </c>
      <c r="AA149" s="45">
        <v>336.94444444444446</v>
      </c>
      <c r="AB149" s="45">
        <v>42.118055555555557</v>
      </c>
      <c r="AC149" s="89">
        <v>612.15289351851789</v>
      </c>
      <c r="AD149" s="41">
        <v>0</v>
      </c>
      <c r="AE149" s="41">
        <v>0</v>
      </c>
      <c r="AF149" s="41" t="s">
        <v>47</v>
      </c>
      <c r="AG149" s="41">
        <v>2.5</v>
      </c>
      <c r="AH149" s="41" t="s">
        <v>22</v>
      </c>
      <c r="AI149" s="41">
        <v>5</v>
      </c>
      <c r="AJ149" s="41" t="s">
        <v>29</v>
      </c>
      <c r="AK149" s="41">
        <v>6.25</v>
      </c>
      <c r="AL149" s="41" t="s">
        <v>29</v>
      </c>
      <c r="AM149" s="41">
        <v>6.25</v>
      </c>
      <c r="AN149" s="41" t="s">
        <v>29</v>
      </c>
      <c r="AO149" s="41">
        <v>2.5</v>
      </c>
      <c r="AP149" s="41" t="s">
        <v>22</v>
      </c>
      <c r="AQ149" s="41">
        <v>5</v>
      </c>
      <c r="AR149" s="41" t="s">
        <v>29</v>
      </c>
      <c r="AS149" s="41">
        <v>3.75</v>
      </c>
      <c r="AT149" s="41" t="s">
        <v>29</v>
      </c>
      <c r="AU149" s="41">
        <v>2.5</v>
      </c>
      <c r="AV149" s="41" t="s">
        <v>22</v>
      </c>
      <c r="AW149" s="41">
        <v>3.75</v>
      </c>
      <c r="AX149" s="41" t="s">
        <v>29</v>
      </c>
      <c r="AY149" s="41">
        <v>3.75</v>
      </c>
      <c r="AZ149" s="41" t="s">
        <v>29</v>
      </c>
      <c r="BA149" s="41">
        <v>2.5</v>
      </c>
      <c r="BB149" s="41" t="s">
        <v>22</v>
      </c>
      <c r="BC149" s="41">
        <v>6.25</v>
      </c>
      <c r="BD149" s="41" t="s">
        <v>29</v>
      </c>
      <c r="BE149" s="41">
        <v>3.75</v>
      </c>
      <c r="BF149" s="41" t="s">
        <v>29</v>
      </c>
      <c r="BG149" s="41">
        <v>6.25</v>
      </c>
      <c r="BH149" s="41" t="s">
        <v>29</v>
      </c>
      <c r="BI149" s="41">
        <v>5</v>
      </c>
      <c r="BJ149" s="41" t="s">
        <v>29</v>
      </c>
      <c r="BK149" s="41">
        <v>4</v>
      </c>
      <c r="BL149" s="41" t="s">
        <v>29</v>
      </c>
      <c r="BM149" s="180">
        <v>4</v>
      </c>
      <c r="BN149" s="131" t="s">
        <v>29</v>
      </c>
      <c r="BO149" s="131">
        <v>3.333333333333333</v>
      </c>
      <c r="BP149" s="131" t="s">
        <v>22</v>
      </c>
      <c r="BQ149" s="131">
        <v>3.75</v>
      </c>
      <c r="BR149" s="131" t="s">
        <v>29</v>
      </c>
      <c r="BS149" s="131">
        <v>3.75</v>
      </c>
      <c r="BT149" s="131" t="s">
        <v>29</v>
      </c>
      <c r="BU149" s="131">
        <v>2.5</v>
      </c>
      <c r="BV149" s="204" t="s">
        <v>22</v>
      </c>
      <c r="BW149" s="204">
        <v>3.75</v>
      </c>
      <c r="BX149" s="204" t="s">
        <v>29</v>
      </c>
      <c r="BY149" s="204">
        <v>5</v>
      </c>
      <c r="BZ149" s="204" t="s">
        <v>29</v>
      </c>
      <c r="CA149" s="92">
        <v>3.75</v>
      </c>
      <c r="CB149" s="1" t="s">
        <v>29</v>
      </c>
      <c r="CC149" s="203">
        <v>1106</v>
      </c>
      <c r="CD149" s="1" t="s">
        <v>91</v>
      </c>
      <c r="CE149" s="1" t="s">
        <v>74</v>
      </c>
      <c r="CF149" s="1">
        <v>23</v>
      </c>
    </row>
    <row r="150" spans="1:300" ht="13.5" thickBot="1">
      <c r="A150" s="45">
        <v>140</v>
      </c>
      <c r="B150" s="64" t="s">
        <v>124</v>
      </c>
      <c r="C150" s="41">
        <v>10</v>
      </c>
      <c r="D150" s="41">
        <v>41.666666666666671</v>
      </c>
      <c r="E150" s="41" t="s">
        <v>33</v>
      </c>
      <c r="F150" s="41">
        <v>16</v>
      </c>
      <c r="G150" s="41">
        <v>66.666666666666657</v>
      </c>
      <c r="H150" s="41" t="s">
        <v>45</v>
      </c>
      <c r="I150" s="41">
        <v>8</v>
      </c>
      <c r="J150" s="41">
        <v>33.333333333333329</v>
      </c>
      <c r="K150" s="41" t="s">
        <v>33</v>
      </c>
      <c r="L150" s="41">
        <v>10</v>
      </c>
      <c r="M150" s="41">
        <v>41.666666666666671</v>
      </c>
      <c r="N150" s="41" t="s">
        <v>33</v>
      </c>
      <c r="O150" s="41">
        <v>9</v>
      </c>
      <c r="P150" s="41">
        <v>37.5</v>
      </c>
      <c r="Q150" s="41" t="s">
        <v>33</v>
      </c>
      <c r="R150" s="41">
        <v>14</v>
      </c>
      <c r="S150" s="41">
        <v>31.111111111111111</v>
      </c>
      <c r="T150" s="41" t="s">
        <v>33</v>
      </c>
      <c r="U150" s="41">
        <v>9</v>
      </c>
      <c r="V150" s="41">
        <v>30</v>
      </c>
      <c r="W150" s="41" t="s">
        <v>33</v>
      </c>
      <c r="X150" s="41">
        <v>10</v>
      </c>
      <c r="Y150" s="41">
        <v>41.666666666666671</v>
      </c>
      <c r="Z150" s="41" t="s">
        <v>33</v>
      </c>
      <c r="AA150" s="45">
        <v>323.61111111111114</v>
      </c>
      <c r="AB150" s="45">
        <v>40.451388888888893</v>
      </c>
      <c r="AC150" s="89">
        <v>758.60844907407318</v>
      </c>
      <c r="AD150" s="41">
        <v>0</v>
      </c>
      <c r="AE150" s="41">
        <v>0</v>
      </c>
      <c r="AF150" s="41" t="s">
        <v>47</v>
      </c>
      <c r="AG150" s="41">
        <v>2.5</v>
      </c>
      <c r="AH150" s="41" t="s">
        <v>22</v>
      </c>
      <c r="AI150" s="41">
        <v>6.25</v>
      </c>
      <c r="AJ150" s="41" t="s">
        <v>29</v>
      </c>
      <c r="AK150" s="41">
        <v>3.75</v>
      </c>
      <c r="AL150" s="41" t="s">
        <v>29</v>
      </c>
      <c r="AM150" s="41">
        <v>3.75</v>
      </c>
      <c r="AN150" s="41" t="s">
        <v>29</v>
      </c>
      <c r="AO150" s="41">
        <v>6.25</v>
      </c>
      <c r="AP150" s="41" t="s">
        <v>29</v>
      </c>
      <c r="AQ150" s="41">
        <v>7.5</v>
      </c>
      <c r="AR150" s="41" t="s">
        <v>46</v>
      </c>
      <c r="AS150" s="41">
        <v>6.25</v>
      </c>
      <c r="AT150" s="41" t="s">
        <v>29</v>
      </c>
      <c r="AU150" s="41">
        <v>2.5</v>
      </c>
      <c r="AV150" s="41" t="s">
        <v>22</v>
      </c>
      <c r="AW150" s="41">
        <v>5</v>
      </c>
      <c r="AX150" s="41" t="s">
        <v>29</v>
      </c>
      <c r="AY150" s="41">
        <v>2.5</v>
      </c>
      <c r="AZ150" s="41" t="s">
        <v>22</v>
      </c>
      <c r="BA150" s="41">
        <v>3.75</v>
      </c>
      <c r="BB150" s="41" t="s">
        <v>29</v>
      </c>
      <c r="BC150" s="41">
        <v>5</v>
      </c>
      <c r="BD150" s="41" t="s">
        <v>29</v>
      </c>
      <c r="BE150" s="41">
        <v>3.75</v>
      </c>
      <c r="BF150" s="41" t="s">
        <v>29</v>
      </c>
      <c r="BG150" s="41">
        <v>0</v>
      </c>
      <c r="BH150" s="41" t="s">
        <v>22</v>
      </c>
      <c r="BI150" s="41">
        <v>5</v>
      </c>
      <c r="BJ150" s="41" t="s">
        <v>29</v>
      </c>
      <c r="BK150" s="41">
        <v>4</v>
      </c>
      <c r="BL150" s="41" t="s">
        <v>29</v>
      </c>
      <c r="BM150" s="180">
        <v>2.6666666666666665</v>
      </c>
      <c r="BN150" s="131" t="s">
        <v>22</v>
      </c>
      <c r="BO150" s="131">
        <v>2.6666666666666665</v>
      </c>
      <c r="BP150" s="131" t="s">
        <v>22</v>
      </c>
      <c r="BQ150" s="131">
        <v>2.5</v>
      </c>
      <c r="BR150" s="131" t="s">
        <v>22</v>
      </c>
      <c r="BS150" s="131">
        <v>3.75</v>
      </c>
      <c r="BT150" s="131" t="s">
        <v>29</v>
      </c>
      <c r="BU150" s="131">
        <v>1.25</v>
      </c>
      <c r="BV150" s="204" t="s">
        <v>22</v>
      </c>
      <c r="BW150" s="204">
        <v>3.75</v>
      </c>
      <c r="BX150" s="204" t="s">
        <v>29</v>
      </c>
      <c r="BY150" s="204">
        <v>5</v>
      </c>
      <c r="BZ150" s="204" t="s">
        <v>29</v>
      </c>
      <c r="CA150" s="92">
        <v>2.5</v>
      </c>
      <c r="CB150" s="1" t="s">
        <v>22</v>
      </c>
      <c r="CC150" s="164">
        <v>1106</v>
      </c>
      <c r="CD150" s="1" t="s">
        <v>91</v>
      </c>
      <c r="CE150" s="1" t="s">
        <v>74</v>
      </c>
      <c r="CF150" s="1">
        <v>33</v>
      </c>
    </row>
    <row r="151" spans="1:300" ht="13.5" thickBot="1">
      <c r="A151" s="45">
        <v>138</v>
      </c>
      <c r="B151" s="64" t="s">
        <v>136</v>
      </c>
      <c r="C151" s="41">
        <v>6</v>
      </c>
      <c r="D151" s="41">
        <v>25</v>
      </c>
      <c r="E151" s="41" t="s">
        <v>33</v>
      </c>
      <c r="F151" s="41">
        <v>12</v>
      </c>
      <c r="G151" s="41">
        <v>50</v>
      </c>
      <c r="H151" s="41" t="s">
        <v>33</v>
      </c>
      <c r="I151" s="41">
        <v>13</v>
      </c>
      <c r="J151" s="41">
        <v>54.166666666666664</v>
      </c>
      <c r="K151" s="41" t="s">
        <v>45</v>
      </c>
      <c r="L151" s="41">
        <v>7</v>
      </c>
      <c r="M151" s="41">
        <v>29.166666666666668</v>
      </c>
      <c r="N151" s="41" t="s">
        <v>33</v>
      </c>
      <c r="O151" s="41">
        <v>12</v>
      </c>
      <c r="P151" s="41">
        <v>50</v>
      </c>
      <c r="Q151" s="41" t="s">
        <v>33</v>
      </c>
      <c r="R151" s="41">
        <v>12</v>
      </c>
      <c r="S151" s="41">
        <v>26.666666666666668</v>
      </c>
      <c r="T151" s="41" t="s">
        <v>33</v>
      </c>
      <c r="U151" s="41">
        <v>14</v>
      </c>
      <c r="V151" s="41">
        <v>46.666666666666664</v>
      </c>
      <c r="W151" s="41" t="s">
        <v>33</v>
      </c>
      <c r="X151" s="41">
        <v>6</v>
      </c>
      <c r="Y151" s="41">
        <v>25</v>
      </c>
      <c r="Z151" s="41" t="s">
        <v>33</v>
      </c>
      <c r="AA151" s="45">
        <v>306.66666666666663</v>
      </c>
      <c r="AB151" s="45">
        <v>38.333333333333329</v>
      </c>
      <c r="AC151" s="89">
        <v>878</v>
      </c>
      <c r="AD151" s="41">
        <v>0</v>
      </c>
      <c r="AE151" s="41">
        <v>0</v>
      </c>
      <c r="AF151" s="41" t="s">
        <v>47</v>
      </c>
      <c r="AG151" s="41">
        <v>2.5</v>
      </c>
      <c r="AH151" s="41" t="s">
        <v>22</v>
      </c>
      <c r="AI151" s="41">
        <v>1.25</v>
      </c>
      <c r="AJ151" s="41" t="s">
        <v>22</v>
      </c>
      <c r="AK151" s="41">
        <v>3.75</v>
      </c>
      <c r="AL151" s="41" t="s">
        <v>29</v>
      </c>
      <c r="AM151" s="41">
        <v>5</v>
      </c>
      <c r="AN151" s="41" t="s">
        <v>29</v>
      </c>
      <c r="AO151" s="41">
        <v>5</v>
      </c>
      <c r="AP151" s="41" t="s">
        <v>29</v>
      </c>
      <c r="AQ151" s="41">
        <v>5</v>
      </c>
      <c r="AR151" s="41" t="s">
        <v>29</v>
      </c>
      <c r="AS151" s="41">
        <v>5</v>
      </c>
      <c r="AT151" s="41" t="s">
        <v>29</v>
      </c>
      <c r="AU151" s="41">
        <v>2.5</v>
      </c>
      <c r="AV151" s="41" t="s">
        <v>22</v>
      </c>
      <c r="AW151" s="41">
        <v>6.25</v>
      </c>
      <c r="AX151" s="41" t="s">
        <v>29</v>
      </c>
      <c r="AY151" s="41">
        <v>2.5</v>
      </c>
      <c r="AZ151" s="41" t="s">
        <v>22</v>
      </c>
      <c r="BA151" s="41">
        <v>2.5</v>
      </c>
      <c r="BB151" s="41" t="s">
        <v>22</v>
      </c>
      <c r="BC151" s="41">
        <v>6.25</v>
      </c>
      <c r="BD151" s="41" t="s">
        <v>29</v>
      </c>
      <c r="BE151" s="41">
        <v>2.5</v>
      </c>
      <c r="BF151" s="41" t="s">
        <v>22</v>
      </c>
      <c r="BG151" s="41">
        <v>2.5</v>
      </c>
      <c r="BH151" s="41" t="s">
        <v>22</v>
      </c>
      <c r="BI151" s="41">
        <v>5</v>
      </c>
      <c r="BJ151" s="41" t="s">
        <v>29</v>
      </c>
      <c r="BK151" s="41">
        <v>2.6666666666666665</v>
      </c>
      <c r="BL151" s="41" t="s">
        <v>22</v>
      </c>
      <c r="BM151" s="180">
        <v>1.3333333333333333</v>
      </c>
      <c r="BN151" s="131" t="s">
        <v>22</v>
      </c>
      <c r="BO151" s="131">
        <v>4</v>
      </c>
      <c r="BP151" s="131" t="s">
        <v>29</v>
      </c>
      <c r="BQ151" s="131">
        <v>3.75</v>
      </c>
      <c r="BR151" s="131" t="s">
        <v>29</v>
      </c>
      <c r="BS151" s="131">
        <v>5</v>
      </c>
      <c r="BT151" s="131" t="s">
        <v>29</v>
      </c>
      <c r="BU151" s="131">
        <v>6.25</v>
      </c>
      <c r="BV151" s="204" t="s">
        <v>29</v>
      </c>
      <c r="BW151" s="204">
        <v>2.5</v>
      </c>
      <c r="BX151" s="204" t="s">
        <v>22</v>
      </c>
      <c r="BY151" s="204">
        <v>2.5</v>
      </c>
      <c r="BZ151" s="204" t="s">
        <v>22</v>
      </c>
      <c r="CA151" s="92">
        <v>3.75</v>
      </c>
      <c r="CB151" s="1" t="s">
        <v>29</v>
      </c>
      <c r="CC151" s="164">
        <v>1106</v>
      </c>
      <c r="CD151" s="1" t="s">
        <v>91</v>
      </c>
      <c r="CE151" s="1" t="s">
        <v>74</v>
      </c>
      <c r="CF151" s="1">
        <v>45</v>
      </c>
    </row>
    <row r="152" spans="1:300" ht="13.5" thickBot="1">
      <c r="A152" s="45">
        <v>33</v>
      </c>
      <c r="B152" s="64" t="s">
        <v>137</v>
      </c>
      <c r="C152" s="41">
        <v>11</v>
      </c>
      <c r="D152" s="41">
        <v>45.833333333333329</v>
      </c>
      <c r="E152" s="41" t="s">
        <v>33</v>
      </c>
      <c r="F152" s="41">
        <v>12</v>
      </c>
      <c r="G152" s="41">
        <v>50</v>
      </c>
      <c r="H152" s="41" t="s">
        <v>33</v>
      </c>
      <c r="I152" s="41">
        <v>5</v>
      </c>
      <c r="J152" s="41">
        <v>20.833333333333336</v>
      </c>
      <c r="K152" s="41" t="s">
        <v>33</v>
      </c>
      <c r="L152" s="41">
        <v>11</v>
      </c>
      <c r="M152" s="41">
        <v>45.833333333333329</v>
      </c>
      <c r="N152" s="41" t="s">
        <v>33</v>
      </c>
      <c r="O152" s="41">
        <v>7</v>
      </c>
      <c r="P152" s="41">
        <v>29.166666666666668</v>
      </c>
      <c r="Q152" s="41" t="s">
        <v>33</v>
      </c>
      <c r="R152" s="41">
        <v>16</v>
      </c>
      <c r="S152" s="41">
        <v>35.555555555555557</v>
      </c>
      <c r="T152" s="41" t="s">
        <v>33</v>
      </c>
      <c r="U152" s="41">
        <v>11</v>
      </c>
      <c r="V152" s="41">
        <v>36.666666666666664</v>
      </c>
      <c r="W152" s="41" t="s">
        <v>33</v>
      </c>
      <c r="X152" s="41">
        <v>10</v>
      </c>
      <c r="Y152" s="41">
        <v>41.666666666666671</v>
      </c>
      <c r="Z152" s="41" t="s">
        <v>33</v>
      </c>
      <c r="AA152" s="45">
        <v>305.5555555555556</v>
      </c>
      <c r="AB152" s="45">
        <v>38.19444444444445</v>
      </c>
      <c r="AC152" s="89">
        <v>884</v>
      </c>
      <c r="AD152" s="41">
        <v>0</v>
      </c>
      <c r="AE152" s="41">
        <v>0</v>
      </c>
      <c r="AF152" s="41" t="s">
        <v>47</v>
      </c>
      <c r="AG152" s="41">
        <v>6.25</v>
      </c>
      <c r="AH152" s="41" t="s">
        <v>29</v>
      </c>
      <c r="AI152" s="41">
        <v>2.5</v>
      </c>
      <c r="AJ152" s="41" t="s">
        <v>22</v>
      </c>
      <c r="AK152" s="41">
        <v>5</v>
      </c>
      <c r="AL152" s="41" t="s">
        <v>29</v>
      </c>
      <c r="AM152" s="41">
        <v>3.75</v>
      </c>
      <c r="AN152" s="41" t="s">
        <v>29</v>
      </c>
      <c r="AO152" s="41">
        <v>6.25</v>
      </c>
      <c r="AP152" s="41" t="s">
        <v>29</v>
      </c>
      <c r="AQ152" s="41">
        <v>6.25</v>
      </c>
      <c r="AR152" s="41" t="s">
        <v>29</v>
      </c>
      <c r="AS152" s="41">
        <v>2.5</v>
      </c>
      <c r="AT152" s="41" t="s">
        <v>22</v>
      </c>
      <c r="AU152" s="41">
        <v>0</v>
      </c>
      <c r="AV152" s="41" t="s">
        <v>22</v>
      </c>
      <c r="AW152" s="41">
        <v>6.25</v>
      </c>
      <c r="AX152" s="41" t="s">
        <v>29</v>
      </c>
      <c r="AY152" s="41">
        <v>3.75</v>
      </c>
      <c r="AZ152" s="41" t="s">
        <v>29</v>
      </c>
      <c r="BA152" s="41">
        <v>5</v>
      </c>
      <c r="BB152" s="41" t="s">
        <v>29</v>
      </c>
      <c r="BC152" s="41">
        <v>1.25</v>
      </c>
      <c r="BD152" s="41" t="s">
        <v>22</v>
      </c>
      <c r="BE152" s="41">
        <v>5</v>
      </c>
      <c r="BF152" s="41" t="s">
        <v>29</v>
      </c>
      <c r="BG152" s="41">
        <v>5</v>
      </c>
      <c r="BH152" s="41" t="s">
        <v>29</v>
      </c>
      <c r="BI152" s="41">
        <v>2.5</v>
      </c>
      <c r="BJ152" s="41" t="s">
        <v>22</v>
      </c>
      <c r="BK152" s="41">
        <v>2</v>
      </c>
      <c r="BL152" s="41" t="s">
        <v>22</v>
      </c>
      <c r="BM152" s="180">
        <v>4.666666666666667</v>
      </c>
      <c r="BN152" s="131" t="s">
        <v>29</v>
      </c>
      <c r="BO152" s="131">
        <v>4</v>
      </c>
      <c r="BP152" s="131" t="s">
        <v>29</v>
      </c>
      <c r="BQ152" s="131">
        <v>3.75</v>
      </c>
      <c r="BR152" s="131" t="s">
        <v>29</v>
      </c>
      <c r="BS152" s="131">
        <v>3.75</v>
      </c>
      <c r="BT152" s="131" t="s">
        <v>29</v>
      </c>
      <c r="BU152" s="131">
        <v>5</v>
      </c>
      <c r="BV152" s="204" t="s">
        <v>29</v>
      </c>
      <c r="BW152" s="204">
        <v>3.75</v>
      </c>
      <c r="BX152" s="204" t="s">
        <v>29</v>
      </c>
      <c r="BY152" s="204">
        <v>3.75</v>
      </c>
      <c r="BZ152" s="204" t="s">
        <v>29</v>
      </c>
      <c r="CA152" s="92">
        <v>2.5</v>
      </c>
      <c r="CB152" s="1" t="s">
        <v>22</v>
      </c>
      <c r="CC152" s="164">
        <v>1106</v>
      </c>
      <c r="CD152" s="1" t="s">
        <v>91</v>
      </c>
      <c r="CE152" s="1" t="s">
        <v>74</v>
      </c>
      <c r="CF152" s="1">
        <v>46</v>
      </c>
    </row>
    <row r="153" spans="1:300" ht="13.5" thickBot="1">
      <c r="A153" s="45">
        <v>103</v>
      </c>
      <c r="B153" s="64" t="s">
        <v>146</v>
      </c>
      <c r="C153" s="41">
        <v>6</v>
      </c>
      <c r="D153" s="41">
        <v>25</v>
      </c>
      <c r="E153" s="41" t="s">
        <v>33</v>
      </c>
      <c r="F153" s="41">
        <v>7</v>
      </c>
      <c r="G153" s="41">
        <v>29.166666666666668</v>
      </c>
      <c r="H153" s="41" t="s">
        <v>33</v>
      </c>
      <c r="I153" s="41">
        <v>12</v>
      </c>
      <c r="J153" s="41">
        <v>50</v>
      </c>
      <c r="K153" s="41" t="s">
        <v>33</v>
      </c>
      <c r="L153" s="41">
        <v>7</v>
      </c>
      <c r="M153" s="41">
        <v>29.166666666666668</v>
      </c>
      <c r="N153" s="41" t="s">
        <v>33</v>
      </c>
      <c r="O153" s="41">
        <v>15</v>
      </c>
      <c r="P153" s="41">
        <v>62.5</v>
      </c>
      <c r="Q153" s="41" t="s">
        <v>45</v>
      </c>
      <c r="R153" s="41">
        <v>21</v>
      </c>
      <c r="S153" s="41">
        <v>46.666666666666664</v>
      </c>
      <c r="T153" s="41" t="s">
        <v>33</v>
      </c>
      <c r="U153" s="41">
        <v>6</v>
      </c>
      <c r="V153" s="41">
        <v>20</v>
      </c>
      <c r="W153" s="41" t="s">
        <v>33</v>
      </c>
      <c r="X153" s="41">
        <v>8</v>
      </c>
      <c r="Y153" s="41">
        <v>33.333333333333329</v>
      </c>
      <c r="Z153" s="41" t="s">
        <v>33</v>
      </c>
      <c r="AA153" s="45">
        <v>295.83333333333331</v>
      </c>
      <c r="AB153" s="45">
        <v>36.979166666666664</v>
      </c>
      <c r="AC153" s="89">
        <v>924</v>
      </c>
      <c r="AD153" s="41">
        <v>0</v>
      </c>
      <c r="AE153" s="41">
        <v>0</v>
      </c>
      <c r="AF153" s="41" t="s">
        <v>47</v>
      </c>
      <c r="AG153" s="41">
        <v>3.75</v>
      </c>
      <c r="AH153" s="41" t="s">
        <v>29</v>
      </c>
      <c r="AI153" s="41">
        <v>3.75</v>
      </c>
      <c r="AJ153" s="41" t="s">
        <v>29</v>
      </c>
      <c r="AK153" s="41">
        <v>0</v>
      </c>
      <c r="AL153" s="41" t="s">
        <v>22</v>
      </c>
      <c r="AM153" s="41">
        <v>2.5</v>
      </c>
      <c r="AN153" s="41" t="s">
        <v>22</v>
      </c>
      <c r="AO153" s="41">
        <v>2.5</v>
      </c>
      <c r="AP153" s="41" t="s">
        <v>22</v>
      </c>
      <c r="AQ153" s="41">
        <v>3.75</v>
      </c>
      <c r="AR153" s="41" t="s">
        <v>29</v>
      </c>
      <c r="AS153" s="41">
        <v>3.75</v>
      </c>
      <c r="AT153" s="41" t="s">
        <v>29</v>
      </c>
      <c r="AU153" s="41">
        <v>1.25</v>
      </c>
      <c r="AV153" s="41" t="s">
        <v>22</v>
      </c>
      <c r="AW153" s="41">
        <v>6.25</v>
      </c>
      <c r="AX153" s="41" t="s">
        <v>29</v>
      </c>
      <c r="AY153" s="41">
        <v>1.25</v>
      </c>
      <c r="AZ153" s="41" t="s">
        <v>22</v>
      </c>
      <c r="BA153" s="41">
        <v>6.25</v>
      </c>
      <c r="BB153" s="41" t="s">
        <v>29</v>
      </c>
      <c r="BC153" s="41">
        <v>5</v>
      </c>
      <c r="BD153" s="41" t="s">
        <v>29</v>
      </c>
      <c r="BE153" s="41">
        <v>7.5</v>
      </c>
      <c r="BF153" s="41" t="s">
        <v>46</v>
      </c>
      <c r="BG153" s="41">
        <v>2.5</v>
      </c>
      <c r="BH153" s="41" t="s">
        <v>22</v>
      </c>
      <c r="BI153" s="41">
        <v>5</v>
      </c>
      <c r="BJ153" s="41" t="s">
        <v>29</v>
      </c>
      <c r="BK153" s="41">
        <v>6</v>
      </c>
      <c r="BL153" s="41" t="s">
        <v>29</v>
      </c>
      <c r="BM153" s="180">
        <v>6</v>
      </c>
      <c r="BN153" s="131" t="s">
        <v>29</v>
      </c>
      <c r="BO153" s="131">
        <v>2</v>
      </c>
      <c r="BP153" s="131" t="s">
        <v>22</v>
      </c>
      <c r="BQ153" s="131">
        <v>3.75</v>
      </c>
      <c r="BR153" s="131" t="s">
        <v>29</v>
      </c>
      <c r="BS153" s="131">
        <v>1.25</v>
      </c>
      <c r="BT153" s="131" t="s">
        <v>22</v>
      </c>
      <c r="BU153" s="131">
        <v>2.5</v>
      </c>
      <c r="BV153" s="204" t="s">
        <v>22</v>
      </c>
      <c r="BW153" s="204">
        <v>1.25</v>
      </c>
      <c r="BX153" s="204" t="s">
        <v>22</v>
      </c>
      <c r="BY153" s="204">
        <v>3.75</v>
      </c>
      <c r="BZ153" s="204" t="s">
        <v>29</v>
      </c>
      <c r="CA153" s="92">
        <v>0</v>
      </c>
      <c r="CB153" s="1" t="s">
        <v>22</v>
      </c>
      <c r="CC153" s="164">
        <v>1106</v>
      </c>
      <c r="CD153" s="1" t="s">
        <v>93</v>
      </c>
      <c r="CE153" s="1" t="s">
        <v>74</v>
      </c>
      <c r="CF153" s="1">
        <v>55</v>
      </c>
    </row>
    <row r="154" spans="1:300" ht="13.5" thickBot="1">
      <c r="A154" s="45">
        <v>106</v>
      </c>
      <c r="B154" s="64" t="s">
        <v>152</v>
      </c>
      <c r="C154" s="41">
        <v>10</v>
      </c>
      <c r="D154" s="41">
        <v>41.666666666666671</v>
      </c>
      <c r="E154" s="41" t="s">
        <v>33</v>
      </c>
      <c r="F154" s="41">
        <v>7</v>
      </c>
      <c r="G154" s="41">
        <v>29.166666666666668</v>
      </c>
      <c r="H154" s="41" t="s">
        <v>33</v>
      </c>
      <c r="I154" s="41">
        <v>7</v>
      </c>
      <c r="J154" s="41">
        <v>29.166666666666668</v>
      </c>
      <c r="K154" s="41" t="s">
        <v>33</v>
      </c>
      <c r="L154" s="41">
        <v>5</v>
      </c>
      <c r="M154" s="41">
        <v>20.833333333333336</v>
      </c>
      <c r="N154" s="41" t="s">
        <v>33</v>
      </c>
      <c r="O154" s="41">
        <v>14</v>
      </c>
      <c r="P154" s="41">
        <v>58.333333333333336</v>
      </c>
      <c r="Q154" s="41" t="s">
        <v>45</v>
      </c>
      <c r="R154" s="41">
        <v>23</v>
      </c>
      <c r="S154" s="41">
        <v>51.111111111111107</v>
      </c>
      <c r="T154" s="41" t="s">
        <v>45</v>
      </c>
      <c r="U154" s="41">
        <v>9</v>
      </c>
      <c r="V154" s="41">
        <v>30</v>
      </c>
      <c r="W154" s="41" t="s">
        <v>33</v>
      </c>
      <c r="X154" s="41">
        <v>7</v>
      </c>
      <c r="Y154" s="41">
        <v>29.166666666666668</v>
      </c>
      <c r="Z154" s="41" t="s">
        <v>33</v>
      </c>
      <c r="AA154" s="45">
        <v>289.44444444444451</v>
      </c>
      <c r="AB154" s="45">
        <v>36.180555555555564</v>
      </c>
      <c r="AC154" s="89">
        <v>940</v>
      </c>
      <c r="AD154" s="41">
        <v>0</v>
      </c>
      <c r="AE154" s="41">
        <v>0</v>
      </c>
      <c r="AF154" s="41" t="s">
        <v>47</v>
      </c>
      <c r="AG154" s="41">
        <v>7.5</v>
      </c>
      <c r="AH154" s="41" t="s">
        <v>46</v>
      </c>
      <c r="AI154" s="41">
        <v>2.5</v>
      </c>
      <c r="AJ154" s="41" t="s">
        <v>22</v>
      </c>
      <c r="AK154" s="41">
        <v>2.5</v>
      </c>
      <c r="AL154" s="41" t="s">
        <v>22</v>
      </c>
      <c r="AM154" s="41">
        <v>3.75</v>
      </c>
      <c r="AN154" s="41" t="s">
        <v>29</v>
      </c>
      <c r="AO154" s="41">
        <v>1.25</v>
      </c>
      <c r="AP154" s="41" t="s">
        <v>22</v>
      </c>
      <c r="AQ154" s="41">
        <v>2.5</v>
      </c>
      <c r="AR154" s="41" t="s">
        <v>22</v>
      </c>
      <c r="AS154" s="41">
        <v>3.75</v>
      </c>
      <c r="AT154" s="41" t="s">
        <v>29</v>
      </c>
      <c r="AU154" s="41">
        <v>3.75</v>
      </c>
      <c r="AV154" s="41" t="s">
        <v>29</v>
      </c>
      <c r="AW154" s="41">
        <v>0</v>
      </c>
      <c r="AX154" s="41" t="s">
        <v>22</v>
      </c>
      <c r="AY154" s="41">
        <v>0</v>
      </c>
      <c r="AZ154" s="41" t="s">
        <v>22</v>
      </c>
      <c r="BA154" s="41">
        <v>2.5</v>
      </c>
      <c r="BB154" s="41" t="s">
        <v>22</v>
      </c>
      <c r="BC154" s="41">
        <v>6.25</v>
      </c>
      <c r="BD154" s="41" t="s">
        <v>29</v>
      </c>
      <c r="BE154" s="41">
        <v>3.75</v>
      </c>
      <c r="BF154" s="41" t="s">
        <v>29</v>
      </c>
      <c r="BG154" s="41">
        <v>2.5</v>
      </c>
      <c r="BH154" s="41" t="s">
        <v>22</v>
      </c>
      <c r="BI154" s="41">
        <v>5</v>
      </c>
      <c r="BJ154" s="41" t="s">
        <v>29</v>
      </c>
      <c r="BK154" s="41">
        <v>5.333333333333333</v>
      </c>
      <c r="BL154" s="41" t="s">
        <v>29</v>
      </c>
      <c r="BM154" s="180">
        <v>4</v>
      </c>
      <c r="BN154" s="131" t="s">
        <v>29</v>
      </c>
      <c r="BO154" s="131">
        <v>6</v>
      </c>
      <c r="BP154" s="131" t="s">
        <v>29</v>
      </c>
      <c r="BQ154" s="131">
        <v>2.5</v>
      </c>
      <c r="BR154" s="131" t="s">
        <v>22</v>
      </c>
      <c r="BS154" s="131">
        <v>2.5</v>
      </c>
      <c r="BT154" s="131" t="s">
        <v>22</v>
      </c>
      <c r="BU154" s="131">
        <v>5</v>
      </c>
      <c r="BV154" s="204" t="s">
        <v>29</v>
      </c>
      <c r="BW154" s="204">
        <v>1.25</v>
      </c>
      <c r="BX154" s="204" t="s">
        <v>22</v>
      </c>
      <c r="BY154" s="204">
        <v>1.25</v>
      </c>
      <c r="BZ154" s="204" t="s">
        <v>22</v>
      </c>
      <c r="CA154" s="92">
        <v>2.5</v>
      </c>
      <c r="CB154" s="1" t="s">
        <v>22</v>
      </c>
      <c r="CC154" s="164">
        <v>1106</v>
      </c>
      <c r="CD154" s="1" t="s">
        <v>93</v>
      </c>
      <c r="CE154" s="1" t="s">
        <v>74</v>
      </c>
      <c r="CF154" s="1">
        <v>61</v>
      </c>
    </row>
    <row r="155" spans="1:300" ht="13.5" thickBot="1">
      <c r="A155" s="45">
        <v>108</v>
      </c>
      <c r="B155" s="64" t="s">
        <v>161</v>
      </c>
      <c r="C155" s="41">
        <v>6</v>
      </c>
      <c r="D155" s="41">
        <v>25</v>
      </c>
      <c r="E155" s="41" t="s">
        <v>33</v>
      </c>
      <c r="F155" s="41">
        <v>8</v>
      </c>
      <c r="G155" s="41">
        <v>33.333333333333329</v>
      </c>
      <c r="H155" s="41" t="s">
        <v>33</v>
      </c>
      <c r="I155" s="41">
        <v>5</v>
      </c>
      <c r="J155" s="41">
        <v>20.833333333333336</v>
      </c>
      <c r="K155" s="41" t="s">
        <v>33</v>
      </c>
      <c r="L155" s="41">
        <v>9</v>
      </c>
      <c r="M155" s="41">
        <v>37.5</v>
      </c>
      <c r="N155" s="41" t="s">
        <v>33</v>
      </c>
      <c r="O155" s="41">
        <v>8</v>
      </c>
      <c r="P155" s="41">
        <v>33.333333333333329</v>
      </c>
      <c r="Q155" s="41" t="s">
        <v>33</v>
      </c>
      <c r="R155" s="41">
        <v>17</v>
      </c>
      <c r="S155" s="41">
        <v>37.777777777777779</v>
      </c>
      <c r="T155" s="41" t="s">
        <v>33</v>
      </c>
      <c r="U155" s="41">
        <v>15</v>
      </c>
      <c r="V155" s="41">
        <v>50</v>
      </c>
      <c r="W155" s="41" t="s">
        <v>33</v>
      </c>
      <c r="X155" s="41">
        <v>9</v>
      </c>
      <c r="Y155" s="41">
        <v>37.5</v>
      </c>
      <c r="Z155" s="41" t="s">
        <v>33</v>
      </c>
      <c r="AA155" s="45">
        <v>275.27777777777777</v>
      </c>
      <c r="AB155" s="45">
        <v>34.409722222222221</v>
      </c>
      <c r="AC155" s="89">
        <v>951</v>
      </c>
      <c r="AD155" s="41">
        <v>0</v>
      </c>
      <c r="AE155" s="41">
        <v>0</v>
      </c>
      <c r="AF155" s="41" t="s">
        <v>47</v>
      </c>
      <c r="AG155" s="41">
        <v>2.5</v>
      </c>
      <c r="AH155" s="41" t="s">
        <v>22</v>
      </c>
      <c r="AI155" s="41">
        <v>1.25</v>
      </c>
      <c r="AJ155" s="41" t="s">
        <v>22</v>
      </c>
      <c r="AK155" s="41">
        <v>3.75</v>
      </c>
      <c r="AL155" s="41" t="s">
        <v>29</v>
      </c>
      <c r="AM155" s="41">
        <v>5</v>
      </c>
      <c r="AN155" s="41" t="s">
        <v>29</v>
      </c>
      <c r="AO155" s="41">
        <v>2.5</v>
      </c>
      <c r="AP155" s="41" t="s">
        <v>22</v>
      </c>
      <c r="AQ155" s="41">
        <v>2.5</v>
      </c>
      <c r="AR155" s="41" t="s">
        <v>22</v>
      </c>
      <c r="AS155" s="41">
        <v>2.5</v>
      </c>
      <c r="AT155" s="41" t="s">
        <v>22</v>
      </c>
      <c r="AU155" s="41">
        <v>3.75</v>
      </c>
      <c r="AV155" s="41" t="s">
        <v>29</v>
      </c>
      <c r="AW155" s="41">
        <v>5</v>
      </c>
      <c r="AX155" s="41" t="s">
        <v>29</v>
      </c>
      <c r="AY155" s="41">
        <v>2.5</v>
      </c>
      <c r="AZ155" s="41" t="s">
        <v>22</v>
      </c>
      <c r="BA155" s="41">
        <v>1.25</v>
      </c>
      <c r="BB155" s="41" t="s">
        <v>22</v>
      </c>
      <c r="BC155" s="41">
        <v>2.5</v>
      </c>
      <c r="BD155" s="41" t="s">
        <v>22</v>
      </c>
      <c r="BE155" s="41">
        <v>1.25</v>
      </c>
      <c r="BF155" s="41" t="s">
        <v>22</v>
      </c>
      <c r="BG155" s="41">
        <v>3.75</v>
      </c>
      <c r="BH155" s="41" t="s">
        <v>29</v>
      </c>
      <c r="BI155" s="41">
        <v>2.5</v>
      </c>
      <c r="BJ155" s="41" t="s">
        <v>22</v>
      </c>
      <c r="BK155" s="41">
        <v>3.333333333333333</v>
      </c>
      <c r="BL155" s="41" t="s">
        <v>22</v>
      </c>
      <c r="BM155" s="180">
        <v>4</v>
      </c>
      <c r="BN155" s="131" t="s">
        <v>29</v>
      </c>
      <c r="BO155" s="131">
        <v>4</v>
      </c>
      <c r="BP155" s="131" t="s">
        <v>29</v>
      </c>
      <c r="BQ155" s="131">
        <v>6.25</v>
      </c>
      <c r="BR155" s="131" t="s">
        <v>29</v>
      </c>
      <c r="BS155" s="131">
        <v>3.75</v>
      </c>
      <c r="BT155" s="131" t="s">
        <v>29</v>
      </c>
      <c r="BU155" s="131">
        <v>5</v>
      </c>
      <c r="BV155" s="204" t="s">
        <v>29</v>
      </c>
      <c r="BW155" s="204">
        <v>5</v>
      </c>
      <c r="BX155" s="204" t="s">
        <v>29</v>
      </c>
      <c r="BY155" s="204">
        <v>2.5</v>
      </c>
      <c r="BZ155" s="204" t="s">
        <v>22</v>
      </c>
      <c r="CA155" s="92">
        <v>2.5</v>
      </c>
      <c r="CB155" s="1" t="s">
        <v>22</v>
      </c>
      <c r="CC155" s="164">
        <v>1106</v>
      </c>
      <c r="CD155" s="1" t="s">
        <v>93</v>
      </c>
      <c r="CE155" s="1" t="s">
        <v>74</v>
      </c>
      <c r="CF155" s="1">
        <v>70</v>
      </c>
    </row>
    <row r="156" spans="1:300" ht="13.5" thickBot="1">
      <c r="A156" s="45">
        <v>176</v>
      </c>
      <c r="B156" s="64" t="s">
        <v>163</v>
      </c>
      <c r="C156" s="41">
        <v>5</v>
      </c>
      <c r="D156" s="41">
        <v>20.833333333333336</v>
      </c>
      <c r="E156" s="41" t="s">
        <v>33</v>
      </c>
      <c r="F156" s="41">
        <v>6</v>
      </c>
      <c r="G156" s="41">
        <v>25</v>
      </c>
      <c r="H156" s="41" t="s">
        <v>33</v>
      </c>
      <c r="I156" s="41">
        <v>9</v>
      </c>
      <c r="J156" s="41">
        <v>37.5</v>
      </c>
      <c r="K156" s="41" t="s">
        <v>33</v>
      </c>
      <c r="L156" s="41">
        <v>8</v>
      </c>
      <c r="M156" s="41">
        <v>33.333333333333329</v>
      </c>
      <c r="N156" s="41" t="s">
        <v>33</v>
      </c>
      <c r="O156" s="41">
        <v>12</v>
      </c>
      <c r="P156" s="41">
        <v>50</v>
      </c>
      <c r="Q156" s="41" t="s">
        <v>33</v>
      </c>
      <c r="R156" s="41">
        <v>21</v>
      </c>
      <c r="S156" s="41">
        <v>46.666666666666664</v>
      </c>
      <c r="T156" s="41" t="s">
        <v>33</v>
      </c>
      <c r="U156" s="41">
        <v>7</v>
      </c>
      <c r="V156" s="41">
        <v>23.333333333333332</v>
      </c>
      <c r="W156" s="41" t="s">
        <v>33</v>
      </c>
      <c r="X156" s="41">
        <v>9</v>
      </c>
      <c r="Y156" s="41">
        <v>37.5</v>
      </c>
      <c r="Z156" s="41" t="s">
        <v>33</v>
      </c>
      <c r="AA156" s="45">
        <v>274.16666666666669</v>
      </c>
      <c r="AB156" s="45">
        <v>34.270833333333336</v>
      </c>
      <c r="AC156" s="89">
        <v>951</v>
      </c>
      <c r="AD156" s="41">
        <v>0</v>
      </c>
      <c r="AE156" s="41">
        <v>0</v>
      </c>
      <c r="AF156" s="41" t="s">
        <v>47</v>
      </c>
      <c r="AG156" s="41">
        <v>0</v>
      </c>
      <c r="AH156" s="41" t="s">
        <v>22</v>
      </c>
      <c r="AI156" s="41">
        <v>2.5</v>
      </c>
      <c r="AJ156" s="41" t="s">
        <v>22</v>
      </c>
      <c r="AK156" s="41">
        <v>3.75</v>
      </c>
      <c r="AL156" s="41" t="s">
        <v>29</v>
      </c>
      <c r="AM156" s="41">
        <v>2.5</v>
      </c>
      <c r="AN156" s="41" t="s">
        <v>22</v>
      </c>
      <c r="AO156" s="41">
        <v>1.25</v>
      </c>
      <c r="AP156" s="41" t="s">
        <v>22</v>
      </c>
      <c r="AQ156" s="41">
        <v>2.5</v>
      </c>
      <c r="AR156" s="41" t="s">
        <v>22</v>
      </c>
      <c r="AS156" s="41">
        <v>2.5</v>
      </c>
      <c r="AT156" s="41" t="s">
        <v>22</v>
      </c>
      <c r="AU156" s="41">
        <v>1.25</v>
      </c>
      <c r="AV156" s="41" t="s">
        <v>22</v>
      </c>
      <c r="AW156" s="41">
        <v>5</v>
      </c>
      <c r="AX156" s="41" t="s">
        <v>29</v>
      </c>
      <c r="AY156" s="41">
        <v>3.75</v>
      </c>
      <c r="AZ156" s="41" t="s">
        <v>29</v>
      </c>
      <c r="BA156" s="41">
        <v>5</v>
      </c>
      <c r="BB156" s="41" t="s">
        <v>29</v>
      </c>
      <c r="BC156" s="41">
        <v>5</v>
      </c>
      <c r="BD156" s="41" t="s">
        <v>29</v>
      </c>
      <c r="BE156" s="41">
        <v>5</v>
      </c>
      <c r="BF156" s="41" t="s">
        <v>29</v>
      </c>
      <c r="BG156" s="41">
        <v>6.25</v>
      </c>
      <c r="BH156" s="41" t="s">
        <v>29</v>
      </c>
      <c r="BI156" s="41">
        <v>3.75</v>
      </c>
      <c r="BJ156" s="41" t="s">
        <v>29</v>
      </c>
      <c r="BK156" s="41">
        <v>4</v>
      </c>
      <c r="BL156" s="41" t="s">
        <v>29</v>
      </c>
      <c r="BM156" s="180">
        <v>5.333333333333333</v>
      </c>
      <c r="BN156" s="131" t="s">
        <v>29</v>
      </c>
      <c r="BO156" s="131">
        <v>4.666666666666667</v>
      </c>
      <c r="BP156" s="131" t="s">
        <v>29</v>
      </c>
      <c r="BQ156" s="131">
        <v>3.75</v>
      </c>
      <c r="BR156" s="131" t="s">
        <v>29</v>
      </c>
      <c r="BS156" s="131">
        <v>3.75</v>
      </c>
      <c r="BT156" s="131" t="s">
        <v>29</v>
      </c>
      <c r="BU156" s="131">
        <v>1.25</v>
      </c>
      <c r="BV156" s="204" t="s">
        <v>22</v>
      </c>
      <c r="BW156" s="204">
        <v>3.75</v>
      </c>
      <c r="BX156" s="204" t="s">
        <v>29</v>
      </c>
      <c r="BY156" s="204">
        <v>1.25</v>
      </c>
      <c r="BZ156" s="204" t="s">
        <v>22</v>
      </c>
      <c r="CA156" s="92">
        <v>2.5</v>
      </c>
      <c r="CB156" s="1" t="s">
        <v>22</v>
      </c>
      <c r="CC156" s="164">
        <v>1106</v>
      </c>
      <c r="CD156" s="1" t="s">
        <v>91</v>
      </c>
      <c r="CE156" s="1" t="s">
        <v>74</v>
      </c>
      <c r="CF156" s="1">
        <v>72</v>
      </c>
    </row>
    <row r="157" spans="1:300" ht="13.5" thickBot="1">
      <c r="A157" s="45">
        <v>31</v>
      </c>
      <c r="B157" s="64" t="s">
        <v>165</v>
      </c>
      <c r="C157" s="41">
        <v>4</v>
      </c>
      <c r="D157" s="41">
        <v>16.666666666666664</v>
      </c>
      <c r="E157" s="41" t="s">
        <v>33</v>
      </c>
      <c r="F157" s="41">
        <v>8</v>
      </c>
      <c r="G157" s="41">
        <v>33.333333333333329</v>
      </c>
      <c r="H157" s="41" t="s">
        <v>33</v>
      </c>
      <c r="I157" s="41">
        <v>10</v>
      </c>
      <c r="J157" s="41">
        <v>41.666666666666671</v>
      </c>
      <c r="K157" s="41" t="s">
        <v>33</v>
      </c>
      <c r="L157" s="41">
        <v>7</v>
      </c>
      <c r="M157" s="41">
        <v>29.166666666666668</v>
      </c>
      <c r="N157" s="41" t="s">
        <v>33</v>
      </c>
      <c r="O157" s="41">
        <v>9</v>
      </c>
      <c r="P157" s="41">
        <v>37.5</v>
      </c>
      <c r="Q157" s="41" t="s">
        <v>33</v>
      </c>
      <c r="R157" s="41">
        <v>18</v>
      </c>
      <c r="S157" s="41">
        <v>40</v>
      </c>
      <c r="T157" s="41" t="s">
        <v>33</v>
      </c>
      <c r="U157" s="41">
        <v>11</v>
      </c>
      <c r="V157" s="41">
        <v>36.666666666666664</v>
      </c>
      <c r="W157" s="41" t="s">
        <v>33</v>
      </c>
      <c r="X157" s="41">
        <v>9</v>
      </c>
      <c r="Y157" s="41">
        <v>37.5</v>
      </c>
      <c r="Z157" s="41" t="s">
        <v>33</v>
      </c>
      <c r="AA157" s="45">
        <v>272.5</v>
      </c>
      <c r="AB157" s="45">
        <v>34.0625</v>
      </c>
      <c r="AC157" s="89">
        <v>951</v>
      </c>
      <c r="AD157" s="41">
        <v>0</v>
      </c>
      <c r="AE157" s="41">
        <v>0</v>
      </c>
      <c r="AF157" s="41" t="s">
        <v>47</v>
      </c>
      <c r="AG157" s="41">
        <v>2.5</v>
      </c>
      <c r="AH157" s="41" t="s">
        <v>22</v>
      </c>
      <c r="AI157" s="41">
        <v>1.25</v>
      </c>
      <c r="AJ157" s="41" t="s">
        <v>22</v>
      </c>
      <c r="AK157" s="41">
        <v>1.25</v>
      </c>
      <c r="AL157" s="41" t="s">
        <v>22</v>
      </c>
      <c r="AM157" s="41">
        <v>2.5</v>
      </c>
      <c r="AN157" s="41" t="s">
        <v>22</v>
      </c>
      <c r="AO157" s="41">
        <v>1.25</v>
      </c>
      <c r="AP157" s="41" t="s">
        <v>22</v>
      </c>
      <c r="AQ157" s="41">
        <v>3.75</v>
      </c>
      <c r="AR157" s="41" t="s">
        <v>29</v>
      </c>
      <c r="AS157" s="41">
        <v>1.25</v>
      </c>
      <c r="AT157" s="41" t="s">
        <v>22</v>
      </c>
      <c r="AU157" s="41">
        <v>6.25</v>
      </c>
      <c r="AV157" s="41" t="s">
        <v>29</v>
      </c>
      <c r="AW157" s="41">
        <v>5</v>
      </c>
      <c r="AX157" s="41" t="s">
        <v>29</v>
      </c>
      <c r="AY157" s="41">
        <v>2.5</v>
      </c>
      <c r="AZ157" s="41" t="s">
        <v>22</v>
      </c>
      <c r="BA157" s="41">
        <v>3.75</v>
      </c>
      <c r="BB157" s="41" t="s">
        <v>29</v>
      </c>
      <c r="BC157" s="41">
        <v>5</v>
      </c>
      <c r="BD157" s="41" t="s">
        <v>29</v>
      </c>
      <c r="BE157" s="41">
        <v>3.75</v>
      </c>
      <c r="BF157" s="41" t="s">
        <v>29</v>
      </c>
      <c r="BG157" s="41">
        <v>1.25</v>
      </c>
      <c r="BH157" s="41" t="s">
        <v>22</v>
      </c>
      <c r="BI157" s="41">
        <v>5</v>
      </c>
      <c r="BJ157" s="41" t="s">
        <v>29</v>
      </c>
      <c r="BK157" s="41">
        <v>3.333333333333333</v>
      </c>
      <c r="BL157" s="41" t="s">
        <v>22</v>
      </c>
      <c r="BM157" s="180">
        <v>4</v>
      </c>
      <c r="BN157" s="131" t="s">
        <v>29</v>
      </c>
      <c r="BO157" s="131">
        <v>4.666666666666667</v>
      </c>
      <c r="BP157" s="131" t="s">
        <v>29</v>
      </c>
      <c r="BQ157" s="131">
        <v>3.75</v>
      </c>
      <c r="BR157" s="131" t="s">
        <v>29</v>
      </c>
      <c r="BS157" s="131">
        <v>5</v>
      </c>
      <c r="BT157" s="131" t="s">
        <v>29</v>
      </c>
      <c r="BU157" s="131">
        <v>5</v>
      </c>
      <c r="BV157" s="204" t="s">
        <v>29</v>
      </c>
      <c r="BW157" s="204">
        <v>2.5</v>
      </c>
      <c r="BX157" s="204" t="s">
        <v>22</v>
      </c>
      <c r="BY157" s="204">
        <v>3.75</v>
      </c>
      <c r="BZ157" s="204" t="s">
        <v>29</v>
      </c>
      <c r="CA157" s="92">
        <v>2.5</v>
      </c>
      <c r="CB157" s="1" t="s">
        <v>22</v>
      </c>
      <c r="CC157" s="203">
        <v>1106</v>
      </c>
      <c r="CD157" s="1" t="s">
        <v>91</v>
      </c>
      <c r="CE157" s="1" t="s">
        <v>74</v>
      </c>
      <c r="CF157" s="1">
        <v>74</v>
      </c>
    </row>
    <row r="158" spans="1:300" ht="13.5" thickBot="1">
      <c r="A158" s="45">
        <v>141</v>
      </c>
      <c r="B158" s="64" t="s">
        <v>170</v>
      </c>
      <c r="C158" s="41">
        <v>9</v>
      </c>
      <c r="D158" s="41">
        <v>37.5</v>
      </c>
      <c r="E158" s="41" t="s">
        <v>33</v>
      </c>
      <c r="F158" s="41">
        <v>10</v>
      </c>
      <c r="G158" s="41">
        <v>41.666666666666671</v>
      </c>
      <c r="H158" s="41" t="s">
        <v>33</v>
      </c>
      <c r="I158" s="41">
        <v>9</v>
      </c>
      <c r="J158" s="41">
        <v>37.5</v>
      </c>
      <c r="K158" s="41" t="s">
        <v>33</v>
      </c>
      <c r="L158" s="41">
        <v>8</v>
      </c>
      <c r="M158" s="41">
        <v>33.333333333333329</v>
      </c>
      <c r="N158" s="41" t="s">
        <v>33</v>
      </c>
      <c r="O158" s="41">
        <v>9</v>
      </c>
      <c r="P158" s="41">
        <v>37.5</v>
      </c>
      <c r="Q158" s="41" t="s">
        <v>33</v>
      </c>
      <c r="R158" s="41">
        <v>14</v>
      </c>
      <c r="S158" s="41">
        <v>31.111111111111111</v>
      </c>
      <c r="T158" s="41" t="s">
        <v>33</v>
      </c>
      <c r="U158" s="41">
        <v>8</v>
      </c>
      <c r="V158" s="41">
        <v>26.666666666666668</v>
      </c>
      <c r="W158" s="41" t="s">
        <v>33</v>
      </c>
      <c r="X158" s="41">
        <v>6</v>
      </c>
      <c r="Y158" s="41">
        <v>25</v>
      </c>
      <c r="Z158" s="41" t="s">
        <v>33</v>
      </c>
      <c r="AA158" s="45">
        <v>270.27777777777777</v>
      </c>
      <c r="AB158" s="45">
        <v>33.784722222222221</v>
      </c>
      <c r="AC158" s="89">
        <v>951</v>
      </c>
      <c r="AD158" s="41">
        <v>0</v>
      </c>
      <c r="AE158" s="41">
        <v>0</v>
      </c>
      <c r="AF158" s="41" t="s">
        <v>47</v>
      </c>
      <c r="AG158" s="41">
        <v>3.75</v>
      </c>
      <c r="AH158" s="41" t="s">
        <v>29</v>
      </c>
      <c r="AI158" s="41">
        <v>2.5</v>
      </c>
      <c r="AJ158" s="41" t="s">
        <v>22</v>
      </c>
      <c r="AK158" s="41">
        <v>5</v>
      </c>
      <c r="AL158" s="41" t="s">
        <v>29</v>
      </c>
      <c r="AM158" s="41">
        <v>5</v>
      </c>
      <c r="AN158" s="41" t="s">
        <v>29</v>
      </c>
      <c r="AO158" s="41">
        <v>2.5</v>
      </c>
      <c r="AP158" s="41" t="s">
        <v>22</v>
      </c>
      <c r="AQ158" s="41">
        <v>6.25</v>
      </c>
      <c r="AR158" s="41" t="s">
        <v>29</v>
      </c>
      <c r="AS158" s="41">
        <v>3.75</v>
      </c>
      <c r="AT158" s="41" t="s">
        <v>29</v>
      </c>
      <c r="AU158" s="41">
        <v>6.25</v>
      </c>
      <c r="AV158" s="41" t="s">
        <v>29</v>
      </c>
      <c r="AW158" s="41">
        <v>2.5</v>
      </c>
      <c r="AX158" s="41" t="s">
        <v>22</v>
      </c>
      <c r="AY158" s="41">
        <v>2.5</v>
      </c>
      <c r="AZ158" s="41" t="s">
        <v>22</v>
      </c>
      <c r="BA158" s="41">
        <v>2.5</v>
      </c>
      <c r="BB158" s="41" t="s">
        <v>22</v>
      </c>
      <c r="BC158" s="41">
        <v>2.5</v>
      </c>
      <c r="BD158" s="41" t="s">
        <v>22</v>
      </c>
      <c r="BE158" s="41">
        <v>2.5</v>
      </c>
      <c r="BF158" s="41" t="s">
        <v>22</v>
      </c>
      <c r="BG158" s="41">
        <v>1.25</v>
      </c>
      <c r="BH158" s="41" t="s">
        <v>22</v>
      </c>
      <c r="BI158" s="41">
        <v>3.75</v>
      </c>
      <c r="BJ158" s="41" t="s">
        <v>29</v>
      </c>
      <c r="BK158" s="41">
        <v>4</v>
      </c>
      <c r="BL158" s="41" t="s">
        <v>29</v>
      </c>
      <c r="BM158" s="180">
        <v>1.3333333333333333</v>
      </c>
      <c r="BN158" s="131" t="s">
        <v>22</v>
      </c>
      <c r="BO158" s="131">
        <v>4</v>
      </c>
      <c r="BP158" s="131" t="s">
        <v>29</v>
      </c>
      <c r="BQ158" s="131">
        <v>1.25</v>
      </c>
      <c r="BR158" s="131" t="s">
        <v>22</v>
      </c>
      <c r="BS158" s="131">
        <v>5</v>
      </c>
      <c r="BT158" s="131" t="s">
        <v>29</v>
      </c>
      <c r="BU158" s="131">
        <v>1.25</v>
      </c>
      <c r="BV158" s="204" t="s">
        <v>22</v>
      </c>
      <c r="BW158" s="204">
        <v>2.5</v>
      </c>
      <c r="BX158" s="204" t="s">
        <v>22</v>
      </c>
      <c r="BY158" s="204">
        <v>1.25</v>
      </c>
      <c r="BZ158" s="204" t="s">
        <v>22</v>
      </c>
      <c r="CA158" s="92">
        <v>1.25</v>
      </c>
      <c r="CB158" s="1" t="s">
        <v>22</v>
      </c>
      <c r="CC158" s="164">
        <v>1106</v>
      </c>
      <c r="CD158" s="1" t="s">
        <v>91</v>
      </c>
      <c r="CE158" s="1" t="s">
        <v>74</v>
      </c>
      <c r="CF158" s="1">
        <v>79</v>
      </c>
    </row>
    <row r="159" spans="1:300" ht="13.5" thickBot="1">
      <c r="A159" s="45">
        <v>107</v>
      </c>
      <c r="B159" s="64" t="s">
        <v>174</v>
      </c>
      <c r="C159" s="41">
        <v>10</v>
      </c>
      <c r="D159" s="41">
        <v>41.666666666666671</v>
      </c>
      <c r="E159" s="41" t="s">
        <v>33</v>
      </c>
      <c r="F159" s="41">
        <v>4</v>
      </c>
      <c r="G159" s="41">
        <v>16.666666666666664</v>
      </c>
      <c r="H159" s="41" t="s">
        <v>33</v>
      </c>
      <c r="I159" s="41">
        <v>9</v>
      </c>
      <c r="J159" s="41">
        <v>37.5</v>
      </c>
      <c r="K159" s="41" t="s">
        <v>33</v>
      </c>
      <c r="L159" s="41">
        <v>6</v>
      </c>
      <c r="M159" s="41">
        <v>25</v>
      </c>
      <c r="N159" s="41" t="s">
        <v>33</v>
      </c>
      <c r="O159" s="41">
        <v>14</v>
      </c>
      <c r="P159" s="41">
        <v>58.333333333333336</v>
      </c>
      <c r="Q159" s="41" t="s">
        <v>45</v>
      </c>
      <c r="R159" s="41">
        <v>14</v>
      </c>
      <c r="S159" s="41">
        <v>31.111111111111111</v>
      </c>
      <c r="T159" s="41" t="s">
        <v>33</v>
      </c>
      <c r="U159" s="41">
        <v>3</v>
      </c>
      <c r="V159" s="41">
        <v>10</v>
      </c>
      <c r="W159" s="41" t="s">
        <v>33</v>
      </c>
      <c r="X159" s="41">
        <v>10</v>
      </c>
      <c r="Y159" s="41">
        <v>41.666666666666671</v>
      </c>
      <c r="Z159" s="41" t="s">
        <v>33</v>
      </c>
      <c r="AA159" s="45">
        <v>261.94444444444446</v>
      </c>
      <c r="AB159" s="45">
        <v>32.743055555555557</v>
      </c>
      <c r="AC159" s="89">
        <v>955</v>
      </c>
      <c r="AD159" s="41">
        <v>0</v>
      </c>
      <c r="AE159" s="41">
        <v>0</v>
      </c>
      <c r="AF159" s="41" t="s">
        <v>47</v>
      </c>
      <c r="AG159" s="41">
        <v>6.25</v>
      </c>
      <c r="AH159" s="41" t="s">
        <v>29</v>
      </c>
      <c r="AI159" s="41">
        <v>2.5</v>
      </c>
      <c r="AJ159" s="41" t="s">
        <v>22</v>
      </c>
      <c r="AK159" s="41">
        <v>3.75</v>
      </c>
      <c r="AL159" s="41" t="s">
        <v>29</v>
      </c>
      <c r="AM159" s="41">
        <v>2.5</v>
      </c>
      <c r="AN159" s="41" t="s">
        <v>22</v>
      </c>
      <c r="AO159" s="41">
        <v>1.25</v>
      </c>
      <c r="AP159" s="41" t="s">
        <v>22</v>
      </c>
      <c r="AQ159" s="41">
        <v>2.5</v>
      </c>
      <c r="AR159" s="41" t="s">
        <v>22</v>
      </c>
      <c r="AS159" s="41">
        <v>3.75</v>
      </c>
      <c r="AT159" s="41" t="s">
        <v>29</v>
      </c>
      <c r="AU159" s="41">
        <v>0</v>
      </c>
      <c r="AV159" s="41" t="s">
        <v>22</v>
      </c>
      <c r="AW159" s="41">
        <v>6.25</v>
      </c>
      <c r="AX159" s="41" t="s">
        <v>29</v>
      </c>
      <c r="AY159" s="41">
        <v>0</v>
      </c>
      <c r="AZ159" s="41" t="s">
        <v>22</v>
      </c>
      <c r="BA159" s="41">
        <v>2.5</v>
      </c>
      <c r="BB159" s="41" t="s">
        <v>22</v>
      </c>
      <c r="BC159" s="41">
        <v>5</v>
      </c>
      <c r="BD159" s="41" t="s">
        <v>29</v>
      </c>
      <c r="BE159" s="41">
        <v>3.75</v>
      </c>
      <c r="BF159" s="41" t="s">
        <v>29</v>
      </c>
      <c r="BG159" s="41">
        <v>1.25</v>
      </c>
      <c r="BH159" s="41" t="s">
        <v>22</v>
      </c>
      <c r="BI159" s="41">
        <v>5</v>
      </c>
      <c r="BJ159" s="41" t="s">
        <v>29</v>
      </c>
      <c r="BK159" s="41">
        <v>2</v>
      </c>
      <c r="BL159" s="41" t="s">
        <v>22</v>
      </c>
      <c r="BM159" s="180">
        <v>3.333333333333333</v>
      </c>
      <c r="BN159" s="131" t="s">
        <v>22</v>
      </c>
      <c r="BO159" s="131">
        <v>4</v>
      </c>
      <c r="BP159" s="131" t="s">
        <v>29</v>
      </c>
      <c r="BQ159" s="131">
        <v>1.25</v>
      </c>
      <c r="BR159" s="131" t="s">
        <v>22</v>
      </c>
      <c r="BS159" s="131">
        <v>1.25</v>
      </c>
      <c r="BT159" s="131" t="s">
        <v>22</v>
      </c>
      <c r="BU159" s="131">
        <v>0</v>
      </c>
      <c r="BV159" s="204" t="s">
        <v>22</v>
      </c>
      <c r="BW159" s="204">
        <v>3.75</v>
      </c>
      <c r="BX159" s="204" t="s">
        <v>29</v>
      </c>
      <c r="BY159" s="204">
        <v>1.25</v>
      </c>
      <c r="BZ159" s="204" t="s">
        <v>22</v>
      </c>
      <c r="CA159" s="92">
        <v>2.5</v>
      </c>
      <c r="CB159" s="1" t="s">
        <v>22</v>
      </c>
      <c r="CC159" s="164">
        <v>1106</v>
      </c>
      <c r="CD159" s="1" t="s">
        <v>93</v>
      </c>
      <c r="CE159" s="1" t="s">
        <v>74</v>
      </c>
      <c r="CF159" s="1">
        <v>83</v>
      </c>
    </row>
    <row r="160" spans="1:300" ht="13.5" thickBot="1">
      <c r="A160" s="45">
        <v>71</v>
      </c>
      <c r="B160" s="64" t="s">
        <v>178</v>
      </c>
      <c r="C160" s="41">
        <v>8</v>
      </c>
      <c r="D160" s="41">
        <v>33.333333333333329</v>
      </c>
      <c r="E160" s="41" t="s">
        <v>33</v>
      </c>
      <c r="F160" s="41">
        <v>11</v>
      </c>
      <c r="G160" s="41">
        <v>45.833333333333329</v>
      </c>
      <c r="H160" s="41" t="s">
        <v>33</v>
      </c>
      <c r="I160" s="41">
        <v>7</v>
      </c>
      <c r="J160" s="41">
        <v>29.166666666666668</v>
      </c>
      <c r="K160" s="41" t="s">
        <v>33</v>
      </c>
      <c r="L160" s="41">
        <v>7</v>
      </c>
      <c r="M160" s="41">
        <v>29.166666666666668</v>
      </c>
      <c r="N160" s="41" t="s">
        <v>33</v>
      </c>
      <c r="O160" s="41">
        <v>11</v>
      </c>
      <c r="P160" s="41">
        <v>45.833333333333329</v>
      </c>
      <c r="Q160" s="41" t="s">
        <v>33</v>
      </c>
      <c r="R160" s="41">
        <v>15</v>
      </c>
      <c r="S160" s="41">
        <v>33.333333333333329</v>
      </c>
      <c r="T160" s="41" t="s">
        <v>33</v>
      </c>
      <c r="U160" s="41">
        <v>10</v>
      </c>
      <c r="V160" s="41">
        <v>33.333333333333329</v>
      </c>
      <c r="W160" s="41" t="s">
        <v>33</v>
      </c>
      <c r="X160" s="41">
        <v>2</v>
      </c>
      <c r="Y160" s="41">
        <v>8.3333333333333321</v>
      </c>
      <c r="Z160" s="41" t="s">
        <v>33</v>
      </c>
      <c r="AA160" s="45">
        <v>258.33333333333326</v>
      </c>
      <c r="AB160" s="45">
        <v>32.291666666666657</v>
      </c>
      <c r="AC160" s="89">
        <v>959</v>
      </c>
      <c r="AD160" s="41">
        <v>0</v>
      </c>
      <c r="AE160" s="41">
        <v>0</v>
      </c>
      <c r="AF160" s="41" t="s">
        <v>47</v>
      </c>
      <c r="AG160" s="41">
        <v>3.75</v>
      </c>
      <c r="AH160" s="41" t="s">
        <v>29</v>
      </c>
      <c r="AI160" s="41">
        <v>2.5</v>
      </c>
      <c r="AJ160" s="41" t="s">
        <v>22</v>
      </c>
      <c r="AK160" s="41">
        <v>3.75</v>
      </c>
      <c r="AL160" s="41" t="s">
        <v>29</v>
      </c>
      <c r="AM160" s="41">
        <v>6.25</v>
      </c>
      <c r="AN160" s="41" t="s">
        <v>29</v>
      </c>
      <c r="AO160" s="41">
        <v>3.75</v>
      </c>
      <c r="AP160" s="41" t="s">
        <v>29</v>
      </c>
      <c r="AQ160" s="41">
        <v>2.5</v>
      </c>
      <c r="AR160" s="41" t="s">
        <v>22</v>
      </c>
      <c r="AS160" s="41">
        <v>1.25</v>
      </c>
      <c r="AT160" s="41" t="s">
        <v>22</v>
      </c>
      <c r="AU160" s="41">
        <v>3.75</v>
      </c>
      <c r="AV160" s="41" t="s">
        <v>29</v>
      </c>
      <c r="AW160" s="41">
        <v>5</v>
      </c>
      <c r="AX160" s="41" t="s">
        <v>29</v>
      </c>
      <c r="AY160" s="41">
        <v>0</v>
      </c>
      <c r="AZ160" s="41" t="s">
        <v>22</v>
      </c>
      <c r="BA160" s="41">
        <v>2.5</v>
      </c>
      <c r="BB160" s="41" t="s">
        <v>22</v>
      </c>
      <c r="BC160" s="41">
        <v>6.25</v>
      </c>
      <c r="BD160" s="41" t="s">
        <v>29</v>
      </c>
      <c r="BE160" s="41">
        <v>3.75</v>
      </c>
      <c r="BF160" s="41" t="s">
        <v>29</v>
      </c>
      <c r="BG160" s="41">
        <v>2.5</v>
      </c>
      <c r="BH160" s="41" t="s">
        <v>22</v>
      </c>
      <c r="BI160" s="41">
        <v>3.75</v>
      </c>
      <c r="BJ160" s="41" t="s">
        <v>29</v>
      </c>
      <c r="BK160" s="41">
        <v>4</v>
      </c>
      <c r="BL160" s="41" t="s">
        <v>29</v>
      </c>
      <c r="BM160" s="180">
        <v>2.6666666666666665</v>
      </c>
      <c r="BN160" s="131" t="s">
        <v>22</v>
      </c>
      <c r="BO160" s="131">
        <v>3.333333333333333</v>
      </c>
      <c r="BP160" s="131" t="s">
        <v>22</v>
      </c>
      <c r="BQ160" s="131">
        <v>2.5</v>
      </c>
      <c r="BR160" s="131" t="s">
        <v>22</v>
      </c>
      <c r="BS160" s="131">
        <v>5</v>
      </c>
      <c r="BT160" s="131" t="s">
        <v>29</v>
      </c>
      <c r="BU160" s="131">
        <v>3.75</v>
      </c>
      <c r="BV160" s="204" t="s">
        <v>29</v>
      </c>
      <c r="BW160" s="204">
        <v>0</v>
      </c>
      <c r="BX160" s="204" t="s">
        <v>22</v>
      </c>
      <c r="BY160" s="204">
        <v>1.25</v>
      </c>
      <c r="BZ160" s="204" t="s">
        <v>22</v>
      </c>
      <c r="CA160" s="92">
        <v>1.25</v>
      </c>
      <c r="CB160" s="1" t="s">
        <v>22</v>
      </c>
      <c r="CC160" s="164">
        <v>1106</v>
      </c>
      <c r="CD160" s="1" t="s">
        <v>93</v>
      </c>
      <c r="CE160" s="1" t="s">
        <v>74</v>
      </c>
      <c r="CF160" s="1">
        <v>87</v>
      </c>
      <c r="KL160" s="2"/>
      <c r="KM160" s="2"/>
      <c r="KN160" s="2"/>
    </row>
    <row r="161" spans="1:84" ht="13.5" thickBot="1">
      <c r="A161" s="45">
        <v>143</v>
      </c>
      <c r="B161" s="64" t="s">
        <v>180</v>
      </c>
      <c r="C161" s="41">
        <v>5</v>
      </c>
      <c r="D161" s="41">
        <v>20.833333333333336</v>
      </c>
      <c r="E161" s="41" t="s">
        <v>33</v>
      </c>
      <c r="F161" s="41">
        <v>12</v>
      </c>
      <c r="G161" s="41">
        <v>50</v>
      </c>
      <c r="H161" s="41" t="s">
        <v>33</v>
      </c>
      <c r="I161" s="41">
        <v>4</v>
      </c>
      <c r="J161" s="41">
        <v>16.666666666666664</v>
      </c>
      <c r="K161" s="41" t="s">
        <v>33</v>
      </c>
      <c r="L161" s="41">
        <v>10</v>
      </c>
      <c r="M161" s="41">
        <v>41.666666666666671</v>
      </c>
      <c r="N161" s="41" t="s">
        <v>33</v>
      </c>
      <c r="O161" s="41">
        <v>9</v>
      </c>
      <c r="P161" s="41">
        <v>37.5</v>
      </c>
      <c r="Q161" s="41" t="s">
        <v>33</v>
      </c>
      <c r="R161" s="41">
        <v>10</v>
      </c>
      <c r="S161" s="41">
        <v>22.222222222222221</v>
      </c>
      <c r="T161" s="41" t="s">
        <v>33</v>
      </c>
      <c r="U161" s="41">
        <v>9</v>
      </c>
      <c r="V161" s="41">
        <v>30</v>
      </c>
      <c r="W161" s="41" t="s">
        <v>33</v>
      </c>
      <c r="X161" s="41">
        <v>9</v>
      </c>
      <c r="Y161" s="41">
        <v>37.5</v>
      </c>
      <c r="Z161" s="41" t="s">
        <v>33</v>
      </c>
      <c r="AA161" s="45">
        <v>256.38888888888891</v>
      </c>
      <c r="AB161" s="45">
        <v>32.048611111111114</v>
      </c>
      <c r="AC161" s="89">
        <v>959</v>
      </c>
      <c r="AD161" s="41">
        <v>0</v>
      </c>
      <c r="AE161" s="41">
        <v>0</v>
      </c>
      <c r="AF161" s="41" t="s">
        <v>47</v>
      </c>
      <c r="AG161" s="41">
        <v>1.25</v>
      </c>
      <c r="AH161" s="41" t="s">
        <v>22</v>
      </c>
      <c r="AI161" s="41">
        <v>2.5</v>
      </c>
      <c r="AJ161" s="41" t="s">
        <v>22</v>
      </c>
      <c r="AK161" s="41">
        <v>2.5</v>
      </c>
      <c r="AL161" s="41" t="s">
        <v>22</v>
      </c>
      <c r="AM161" s="41">
        <v>3.75</v>
      </c>
      <c r="AN161" s="41" t="s">
        <v>29</v>
      </c>
      <c r="AO161" s="41">
        <v>6.25</v>
      </c>
      <c r="AP161" s="41" t="s">
        <v>29</v>
      </c>
      <c r="AQ161" s="41">
        <v>3.75</v>
      </c>
      <c r="AR161" s="41" t="s">
        <v>29</v>
      </c>
      <c r="AS161" s="41">
        <v>3.75</v>
      </c>
      <c r="AT161" s="41" t="s">
        <v>29</v>
      </c>
      <c r="AU161" s="41">
        <v>1.25</v>
      </c>
      <c r="AV161" s="41" t="s">
        <v>22</v>
      </c>
      <c r="AW161" s="41">
        <v>5</v>
      </c>
      <c r="AX161" s="41" t="s">
        <v>29</v>
      </c>
      <c r="AY161" s="41">
        <v>5</v>
      </c>
      <c r="AZ161" s="41" t="s">
        <v>29</v>
      </c>
      <c r="BA161" s="41">
        <v>2.5</v>
      </c>
      <c r="BB161" s="41" t="s">
        <v>22</v>
      </c>
      <c r="BC161" s="41">
        <v>1.25</v>
      </c>
      <c r="BD161" s="41" t="s">
        <v>22</v>
      </c>
      <c r="BE161" s="41">
        <v>2.5</v>
      </c>
      <c r="BF161" s="41" t="s">
        <v>22</v>
      </c>
      <c r="BG161" s="41">
        <v>5</v>
      </c>
      <c r="BH161" s="41" t="s">
        <v>29</v>
      </c>
      <c r="BI161" s="41">
        <v>2.5</v>
      </c>
      <c r="BJ161" s="41" t="s">
        <v>22</v>
      </c>
      <c r="BK161" s="41">
        <v>2</v>
      </c>
      <c r="BL161" s="41" t="s">
        <v>22</v>
      </c>
      <c r="BM161" s="180">
        <v>2.6666666666666665</v>
      </c>
      <c r="BN161" s="131" t="s">
        <v>22</v>
      </c>
      <c r="BO161" s="131">
        <v>2</v>
      </c>
      <c r="BP161" s="131" t="s">
        <v>22</v>
      </c>
      <c r="BQ161" s="131">
        <v>5</v>
      </c>
      <c r="BR161" s="131" t="s">
        <v>29</v>
      </c>
      <c r="BS161" s="131">
        <v>2.5</v>
      </c>
      <c r="BT161" s="131" t="s">
        <v>22</v>
      </c>
      <c r="BU161" s="131">
        <v>1.25</v>
      </c>
      <c r="BV161" s="204" t="s">
        <v>22</v>
      </c>
      <c r="BW161" s="204">
        <v>5</v>
      </c>
      <c r="BX161" s="204" t="s">
        <v>29</v>
      </c>
      <c r="BY161" s="204">
        <v>2.5</v>
      </c>
      <c r="BZ161" s="204" t="s">
        <v>22</v>
      </c>
      <c r="CA161" s="92">
        <v>2.5</v>
      </c>
      <c r="CB161" s="1" t="s">
        <v>22</v>
      </c>
      <c r="CC161" s="164">
        <v>1106</v>
      </c>
      <c r="CD161" s="1" t="s">
        <v>91</v>
      </c>
      <c r="CE161" s="1" t="s">
        <v>74</v>
      </c>
      <c r="CF161" s="1">
        <v>89</v>
      </c>
    </row>
    <row r="162" spans="1:84" ht="13.5" thickBot="1">
      <c r="A162" s="45">
        <v>69</v>
      </c>
      <c r="B162" s="64" t="s">
        <v>184</v>
      </c>
      <c r="C162" s="41">
        <v>9</v>
      </c>
      <c r="D162" s="41">
        <v>37.5</v>
      </c>
      <c r="E162" s="41" t="s">
        <v>33</v>
      </c>
      <c r="F162" s="41">
        <v>11</v>
      </c>
      <c r="G162" s="41">
        <v>45.833333333333329</v>
      </c>
      <c r="H162" s="41" t="s">
        <v>33</v>
      </c>
      <c r="I162" s="41">
        <v>8</v>
      </c>
      <c r="J162" s="41">
        <v>33.333333333333329</v>
      </c>
      <c r="K162" s="41" t="s">
        <v>33</v>
      </c>
      <c r="L162" s="41">
        <v>7</v>
      </c>
      <c r="M162" s="41">
        <v>29.166666666666668</v>
      </c>
      <c r="N162" s="41" t="s">
        <v>33</v>
      </c>
      <c r="O162" s="41">
        <v>7</v>
      </c>
      <c r="P162" s="41">
        <v>29.166666666666668</v>
      </c>
      <c r="Q162" s="41" t="s">
        <v>33</v>
      </c>
      <c r="R162" s="41">
        <v>15</v>
      </c>
      <c r="S162" s="41">
        <v>33.333333333333329</v>
      </c>
      <c r="T162" s="41" t="s">
        <v>33</v>
      </c>
      <c r="U162" s="41">
        <v>10</v>
      </c>
      <c r="V162" s="41">
        <v>33.333333333333329</v>
      </c>
      <c r="W162" s="41" t="s">
        <v>33</v>
      </c>
      <c r="X162" s="41">
        <v>3</v>
      </c>
      <c r="Y162" s="41">
        <v>12.5</v>
      </c>
      <c r="Z162" s="41" t="s">
        <v>33</v>
      </c>
      <c r="AA162" s="45">
        <v>254.16666666666663</v>
      </c>
      <c r="AB162" s="45">
        <v>31.770833333333329</v>
      </c>
      <c r="AC162" s="89">
        <v>959</v>
      </c>
      <c r="AD162" s="41">
        <v>0</v>
      </c>
      <c r="AE162" s="41">
        <v>0</v>
      </c>
      <c r="AF162" s="41" t="s">
        <v>47</v>
      </c>
      <c r="AG162" s="41">
        <v>3.75</v>
      </c>
      <c r="AH162" s="41" t="s">
        <v>29</v>
      </c>
      <c r="AI162" s="41">
        <v>5</v>
      </c>
      <c r="AJ162" s="41" t="s">
        <v>29</v>
      </c>
      <c r="AK162" s="41">
        <v>2.5</v>
      </c>
      <c r="AL162" s="41" t="s">
        <v>22</v>
      </c>
      <c r="AM162" s="41">
        <v>6.25</v>
      </c>
      <c r="AN162" s="41" t="s">
        <v>29</v>
      </c>
      <c r="AO162" s="41">
        <v>3.75</v>
      </c>
      <c r="AP162" s="41" t="s">
        <v>29</v>
      </c>
      <c r="AQ162" s="41">
        <v>2.5</v>
      </c>
      <c r="AR162" s="41" t="s">
        <v>22</v>
      </c>
      <c r="AS162" s="41">
        <v>2.5</v>
      </c>
      <c r="AT162" s="41" t="s">
        <v>22</v>
      </c>
      <c r="AU162" s="41">
        <v>3.75</v>
      </c>
      <c r="AV162" s="41" t="s">
        <v>29</v>
      </c>
      <c r="AW162" s="41">
        <v>5</v>
      </c>
      <c r="AX162" s="41" t="s">
        <v>29</v>
      </c>
      <c r="AY162" s="41">
        <v>0</v>
      </c>
      <c r="AZ162" s="41" t="s">
        <v>22</v>
      </c>
      <c r="BA162" s="41">
        <v>2.5</v>
      </c>
      <c r="BB162" s="41" t="s">
        <v>22</v>
      </c>
      <c r="BC162" s="41">
        <v>6.25</v>
      </c>
      <c r="BD162" s="41" t="s">
        <v>29</v>
      </c>
      <c r="BE162" s="41">
        <v>2.5</v>
      </c>
      <c r="BF162" s="41" t="s">
        <v>22</v>
      </c>
      <c r="BG162" s="41">
        <v>2.5</v>
      </c>
      <c r="BH162" s="41" t="s">
        <v>22</v>
      </c>
      <c r="BI162" s="41">
        <v>3.75</v>
      </c>
      <c r="BJ162" s="41" t="s">
        <v>29</v>
      </c>
      <c r="BK162" s="41">
        <v>4</v>
      </c>
      <c r="BL162" s="41" t="s">
        <v>29</v>
      </c>
      <c r="BM162" s="180">
        <v>2.6666666666666665</v>
      </c>
      <c r="BN162" s="131" t="s">
        <v>22</v>
      </c>
      <c r="BO162" s="131">
        <v>3.333333333333333</v>
      </c>
      <c r="BP162" s="131" t="s">
        <v>22</v>
      </c>
      <c r="BQ162" s="131">
        <v>2.5</v>
      </c>
      <c r="BR162" s="131" t="s">
        <v>22</v>
      </c>
      <c r="BS162" s="131">
        <v>5</v>
      </c>
      <c r="BT162" s="131" t="s">
        <v>29</v>
      </c>
      <c r="BU162" s="131">
        <v>3.75</v>
      </c>
      <c r="BV162" s="204" t="s">
        <v>29</v>
      </c>
      <c r="BW162" s="204">
        <v>0</v>
      </c>
      <c r="BX162" s="204" t="s">
        <v>22</v>
      </c>
      <c r="BY162" s="204">
        <v>1.25</v>
      </c>
      <c r="BZ162" s="204" t="s">
        <v>22</v>
      </c>
      <c r="CA162" s="92">
        <v>1.25</v>
      </c>
      <c r="CB162" s="1" t="s">
        <v>22</v>
      </c>
      <c r="CC162" s="164">
        <v>1106</v>
      </c>
      <c r="CD162" s="1" t="s">
        <v>93</v>
      </c>
      <c r="CE162" s="1" t="s">
        <v>74</v>
      </c>
      <c r="CF162" s="1">
        <v>93</v>
      </c>
    </row>
    <row r="163" spans="1:84" ht="13.5" thickBot="1">
      <c r="A163" s="45">
        <v>174</v>
      </c>
      <c r="B163" s="64" t="s">
        <v>193</v>
      </c>
      <c r="C163" s="41">
        <v>7</v>
      </c>
      <c r="D163" s="41">
        <v>29.166666666666668</v>
      </c>
      <c r="E163" s="41" t="s">
        <v>33</v>
      </c>
      <c r="F163" s="41">
        <v>5</v>
      </c>
      <c r="G163" s="41">
        <v>20.833333333333336</v>
      </c>
      <c r="H163" s="41" t="s">
        <v>33</v>
      </c>
      <c r="I163" s="41">
        <v>5</v>
      </c>
      <c r="J163" s="41">
        <v>20.833333333333336</v>
      </c>
      <c r="K163" s="41" t="s">
        <v>33</v>
      </c>
      <c r="L163" s="41">
        <v>10</v>
      </c>
      <c r="M163" s="41">
        <v>41.666666666666671</v>
      </c>
      <c r="N163" s="41" t="s">
        <v>33</v>
      </c>
      <c r="O163" s="41">
        <v>11</v>
      </c>
      <c r="P163" s="41">
        <v>45.833333333333329</v>
      </c>
      <c r="Q163" s="41" t="s">
        <v>33</v>
      </c>
      <c r="R163" s="41">
        <v>10</v>
      </c>
      <c r="S163" s="41">
        <v>22.222222222222221</v>
      </c>
      <c r="T163" s="41" t="s">
        <v>33</v>
      </c>
      <c r="U163" s="41">
        <v>14</v>
      </c>
      <c r="V163" s="41">
        <v>46.666666666666664</v>
      </c>
      <c r="W163" s="41" t="s">
        <v>33</v>
      </c>
      <c r="X163" s="41">
        <v>5</v>
      </c>
      <c r="Y163" s="41">
        <v>20.833333333333336</v>
      </c>
      <c r="Z163" s="41" t="s">
        <v>33</v>
      </c>
      <c r="AA163" s="45">
        <v>248.05555555555557</v>
      </c>
      <c r="AB163" s="45">
        <v>31.006944444444446</v>
      </c>
      <c r="AC163" s="89">
        <v>963</v>
      </c>
      <c r="AD163" s="41">
        <v>0</v>
      </c>
      <c r="AE163" s="41">
        <v>0</v>
      </c>
      <c r="AF163" s="41" t="s">
        <v>47</v>
      </c>
      <c r="AG163" s="41">
        <v>1.25</v>
      </c>
      <c r="AH163" s="41" t="s">
        <v>22</v>
      </c>
      <c r="AI163" s="41">
        <v>3.75</v>
      </c>
      <c r="AJ163" s="41" t="s">
        <v>29</v>
      </c>
      <c r="AK163" s="41">
        <v>3.75</v>
      </c>
      <c r="AL163" s="41" t="s">
        <v>29</v>
      </c>
      <c r="AM163" s="41">
        <v>1.25</v>
      </c>
      <c r="AN163" s="41" t="s">
        <v>22</v>
      </c>
      <c r="AO163" s="41">
        <v>2.5</v>
      </c>
      <c r="AP163" s="41" t="s">
        <v>22</v>
      </c>
      <c r="AQ163" s="41">
        <v>5</v>
      </c>
      <c r="AR163" s="41" t="s">
        <v>29</v>
      </c>
      <c r="AS163" s="41">
        <v>2.5</v>
      </c>
      <c r="AT163" s="41" t="s">
        <v>22</v>
      </c>
      <c r="AU163" s="41">
        <v>1.25</v>
      </c>
      <c r="AV163" s="41" t="s">
        <v>22</v>
      </c>
      <c r="AW163" s="41">
        <v>2.5</v>
      </c>
      <c r="AX163" s="41" t="s">
        <v>22</v>
      </c>
      <c r="AY163" s="41">
        <v>1.25</v>
      </c>
      <c r="AZ163" s="41" t="s">
        <v>22</v>
      </c>
      <c r="BA163" s="41">
        <v>3.75</v>
      </c>
      <c r="BB163" s="41" t="s">
        <v>29</v>
      </c>
      <c r="BC163" s="41">
        <v>5</v>
      </c>
      <c r="BD163" s="41" t="s">
        <v>29</v>
      </c>
      <c r="BE163" s="41">
        <v>5</v>
      </c>
      <c r="BF163" s="41" t="s">
        <v>29</v>
      </c>
      <c r="BG163" s="41">
        <v>3.75</v>
      </c>
      <c r="BH163" s="41" t="s">
        <v>29</v>
      </c>
      <c r="BI163" s="41">
        <v>5</v>
      </c>
      <c r="BJ163" s="41" t="s">
        <v>29</v>
      </c>
      <c r="BK163" s="41">
        <v>1.3333333333333333</v>
      </c>
      <c r="BL163" s="41" t="s">
        <v>22</v>
      </c>
      <c r="BM163" s="180">
        <v>3.333333333333333</v>
      </c>
      <c r="BN163" s="131" t="s">
        <v>22</v>
      </c>
      <c r="BO163" s="131">
        <v>2</v>
      </c>
      <c r="BP163" s="131" t="s">
        <v>22</v>
      </c>
      <c r="BQ163" s="131">
        <v>5</v>
      </c>
      <c r="BR163" s="131" t="s">
        <v>29</v>
      </c>
      <c r="BS163" s="131">
        <v>5</v>
      </c>
      <c r="BT163" s="131" t="s">
        <v>29</v>
      </c>
      <c r="BU163" s="131">
        <v>2.5</v>
      </c>
      <c r="BV163" s="204" t="s">
        <v>22</v>
      </c>
      <c r="BW163" s="204">
        <v>3.75</v>
      </c>
      <c r="BX163" s="204" t="s">
        <v>29</v>
      </c>
      <c r="BY163" s="204">
        <v>1.25</v>
      </c>
      <c r="BZ163" s="204" t="s">
        <v>22</v>
      </c>
      <c r="CA163" s="92">
        <v>2.5</v>
      </c>
      <c r="CB163" s="1" t="s">
        <v>22</v>
      </c>
      <c r="CC163" s="164">
        <v>1106</v>
      </c>
      <c r="CD163" s="1" t="s">
        <v>91</v>
      </c>
      <c r="CE163" s="1" t="s">
        <v>74</v>
      </c>
      <c r="CF163" s="1">
        <v>103</v>
      </c>
    </row>
    <row r="164" spans="1:84" ht="13.5" thickBot="1">
      <c r="A164" s="45">
        <v>177</v>
      </c>
      <c r="B164" s="64" t="s">
        <v>197</v>
      </c>
      <c r="C164" s="41">
        <v>7</v>
      </c>
      <c r="D164" s="41">
        <v>29.166666666666668</v>
      </c>
      <c r="E164" s="41" t="s">
        <v>33</v>
      </c>
      <c r="F164" s="41">
        <v>6</v>
      </c>
      <c r="G164" s="41">
        <v>25</v>
      </c>
      <c r="H164" s="41" t="s">
        <v>33</v>
      </c>
      <c r="I164" s="41">
        <v>5</v>
      </c>
      <c r="J164" s="41">
        <v>20.833333333333336</v>
      </c>
      <c r="K164" s="41" t="s">
        <v>33</v>
      </c>
      <c r="L164" s="41">
        <v>6</v>
      </c>
      <c r="M164" s="41">
        <v>25</v>
      </c>
      <c r="N164" s="41" t="s">
        <v>33</v>
      </c>
      <c r="O164" s="41">
        <v>12</v>
      </c>
      <c r="P164" s="41">
        <v>50</v>
      </c>
      <c r="Q164" s="41" t="s">
        <v>33</v>
      </c>
      <c r="R164" s="41">
        <v>15</v>
      </c>
      <c r="S164" s="41">
        <v>33.333333333333329</v>
      </c>
      <c r="T164" s="41" t="s">
        <v>33</v>
      </c>
      <c r="U164" s="41">
        <v>12</v>
      </c>
      <c r="V164" s="41">
        <v>40</v>
      </c>
      <c r="W164" s="41" t="s">
        <v>33</v>
      </c>
      <c r="X164" s="41">
        <v>5</v>
      </c>
      <c r="Y164" s="41">
        <v>20.833333333333336</v>
      </c>
      <c r="Z164" s="41" t="s">
        <v>33</v>
      </c>
      <c r="AA164" s="45">
        <v>244.16666666666666</v>
      </c>
      <c r="AB164" s="45">
        <v>30.520833333333332</v>
      </c>
      <c r="AC164" s="89">
        <v>963</v>
      </c>
      <c r="AD164" s="41">
        <v>0</v>
      </c>
      <c r="AE164" s="41">
        <v>0</v>
      </c>
      <c r="AF164" s="41" t="s">
        <v>47</v>
      </c>
      <c r="AG164" s="41">
        <v>5</v>
      </c>
      <c r="AH164" s="41" t="s">
        <v>29</v>
      </c>
      <c r="AI164" s="41">
        <v>0</v>
      </c>
      <c r="AJ164" s="41" t="s">
        <v>22</v>
      </c>
      <c r="AK164" s="41">
        <v>3.75</v>
      </c>
      <c r="AL164" s="41" t="s">
        <v>29</v>
      </c>
      <c r="AM164" s="41">
        <v>3.75</v>
      </c>
      <c r="AN164" s="41" t="s">
        <v>29</v>
      </c>
      <c r="AO164" s="41">
        <v>0</v>
      </c>
      <c r="AP164" s="41" t="s">
        <v>22</v>
      </c>
      <c r="AQ164" s="41">
        <v>3.75</v>
      </c>
      <c r="AR164" s="41" t="s">
        <v>29</v>
      </c>
      <c r="AS164" s="41">
        <v>2.5</v>
      </c>
      <c r="AT164" s="41" t="s">
        <v>22</v>
      </c>
      <c r="AU164" s="41">
        <v>3.75</v>
      </c>
      <c r="AV164" s="41" t="s">
        <v>29</v>
      </c>
      <c r="AW164" s="41">
        <v>1.25</v>
      </c>
      <c r="AX164" s="41" t="s">
        <v>22</v>
      </c>
      <c r="AY164" s="41">
        <v>1.25</v>
      </c>
      <c r="AZ164" s="41" t="s">
        <v>22</v>
      </c>
      <c r="BA164" s="41">
        <v>3.75</v>
      </c>
      <c r="BB164" s="41" t="s">
        <v>29</v>
      </c>
      <c r="BC164" s="41">
        <v>1.25</v>
      </c>
      <c r="BD164" s="41" t="s">
        <v>22</v>
      </c>
      <c r="BE164" s="41">
        <v>5</v>
      </c>
      <c r="BF164" s="41" t="s">
        <v>29</v>
      </c>
      <c r="BG164" s="41">
        <v>2.5</v>
      </c>
      <c r="BH164" s="41" t="s">
        <v>22</v>
      </c>
      <c r="BI164" s="41">
        <v>1.25</v>
      </c>
      <c r="BJ164" s="41" t="s">
        <v>22</v>
      </c>
      <c r="BK164" s="41">
        <v>4</v>
      </c>
      <c r="BL164" s="41" t="s">
        <v>29</v>
      </c>
      <c r="BM164" s="180">
        <v>2.6666666666666665</v>
      </c>
      <c r="BN164" s="131" t="s">
        <v>22</v>
      </c>
      <c r="BO164" s="131">
        <v>3.333333333333333</v>
      </c>
      <c r="BP164" s="131" t="s">
        <v>22</v>
      </c>
      <c r="BQ164" s="131">
        <v>3.75</v>
      </c>
      <c r="BR164" s="131" t="s">
        <v>29</v>
      </c>
      <c r="BS164" s="131">
        <v>5</v>
      </c>
      <c r="BT164" s="131" t="s">
        <v>29</v>
      </c>
      <c r="BU164" s="131">
        <v>3.75</v>
      </c>
      <c r="BV164" s="204" t="s">
        <v>29</v>
      </c>
      <c r="BW164" s="204">
        <v>1.25</v>
      </c>
      <c r="BX164" s="204" t="s">
        <v>22</v>
      </c>
      <c r="BY164" s="204">
        <v>1.25</v>
      </c>
      <c r="BZ164" s="204" t="s">
        <v>22</v>
      </c>
      <c r="CA164" s="92">
        <v>5</v>
      </c>
      <c r="CB164" s="1" t="s">
        <v>29</v>
      </c>
      <c r="CC164" s="164">
        <v>1106</v>
      </c>
      <c r="CD164" s="1" t="s">
        <v>91</v>
      </c>
      <c r="CE164" s="1" t="s">
        <v>74</v>
      </c>
      <c r="CF164" s="1">
        <v>107</v>
      </c>
    </row>
    <row r="165" spans="1:84" ht="13.5" thickBot="1">
      <c r="A165" s="45">
        <v>179</v>
      </c>
      <c r="B165" s="64" t="s">
        <v>201</v>
      </c>
      <c r="C165" s="41">
        <v>5</v>
      </c>
      <c r="D165" s="41">
        <v>20.833333333333336</v>
      </c>
      <c r="E165" s="41" t="s">
        <v>33</v>
      </c>
      <c r="F165" s="41">
        <v>8</v>
      </c>
      <c r="G165" s="41">
        <v>33.333333333333329</v>
      </c>
      <c r="H165" s="41" t="s">
        <v>33</v>
      </c>
      <c r="I165" s="41">
        <v>4</v>
      </c>
      <c r="J165" s="41">
        <v>16.666666666666664</v>
      </c>
      <c r="K165" s="41" t="s">
        <v>33</v>
      </c>
      <c r="L165" s="41">
        <v>6</v>
      </c>
      <c r="M165" s="41">
        <v>25</v>
      </c>
      <c r="N165" s="41" t="s">
        <v>33</v>
      </c>
      <c r="O165" s="41">
        <v>10</v>
      </c>
      <c r="P165" s="41">
        <v>41.666666666666671</v>
      </c>
      <c r="Q165" s="41" t="s">
        <v>33</v>
      </c>
      <c r="R165" s="41">
        <v>16</v>
      </c>
      <c r="S165" s="41">
        <v>35.555555555555557</v>
      </c>
      <c r="T165" s="41" t="s">
        <v>33</v>
      </c>
      <c r="U165" s="41">
        <v>8</v>
      </c>
      <c r="V165" s="41">
        <v>26.666666666666668</v>
      </c>
      <c r="W165" s="41" t="s">
        <v>33</v>
      </c>
      <c r="X165" s="41">
        <v>10</v>
      </c>
      <c r="Y165" s="41">
        <v>41.666666666666671</v>
      </c>
      <c r="Z165" s="41" t="s">
        <v>33</v>
      </c>
      <c r="AA165" s="45">
        <v>241.38888888888886</v>
      </c>
      <c r="AB165" s="45">
        <v>30.173611111111107</v>
      </c>
      <c r="AC165" s="89">
        <v>963</v>
      </c>
      <c r="AD165" s="41">
        <v>0</v>
      </c>
      <c r="AE165" s="41">
        <v>0</v>
      </c>
      <c r="AF165" s="41" t="s">
        <v>47</v>
      </c>
      <c r="AG165" s="41">
        <v>2.5</v>
      </c>
      <c r="AH165" s="41" t="s">
        <v>22</v>
      </c>
      <c r="AI165" s="41">
        <v>0</v>
      </c>
      <c r="AJ165" s="41" t="s">
        <v>22</v>
      </c>
      <c r="AK165" s="41">
        <v>3.75</v>
      </c>
      <c r="AL165" s="41" t="s">
        <v>29</v>
      </c>
      <c r="AM165" s="41">
        <v>1.25</v>
      </c>
      <c r="AN165" s="41" t="s">
        <v>22</v>
      </c>
      <c r="AO165" s="41">
        <v>0</v>
      </c>
      <c r="AP165" s="41" t="s">
        <v>22</v>
      </c>
      <c r="AQ165" s="41">
        <v>7.5</v>
      </c>
      <c r="AR165" s="41" t="s">
        <v>46</v>
      </c>
      <c r="AS165" s="41">
        <v>2.5</v>
      </c>
      <c r="AT165" s="41" t="s">
        <v>22</v>
      </c>
      <c r="AU165" s="41">
        <v>1.25</v>
      </c>
      <c r="AV165" s="41" t="s">
        <v>22</v>
      </c>
      <c r="AW165" s="41">
        <v>1.25</v>
      </c>
      <c r="AX165" s="41" t="s">
        <v>22</v>
      </c>
      <c r="AY165" s="41">
        <v>2.5</v>
      </c>
      <c r="AZ165" s="41" t="s">
        <v>22</v>
      </c>
      <c r="BA165" s="41">
        <v>2.5</v>
      </c>
      <c r="BB165" s="41" t="s">
        <v>22</v>
      </c>
      <c r="BC165" s="41">
        <v>3.75</v>
      </c>
      <c r="BD165" s="41" t="s">
        <v>29</v>
      </c>
      <c r="BE165" s="41">
        <v>1.25</v>
      </c>
      <c r="BF165" s="41" t="s">
        <v>22</v>
      </c>
      <c r="BG165" s="41">
        <v>2.5</v>
      </c>
      <c r="BH165" s="41" t="s">
        <v>22</v>
      </c>
      <c r="BI165" s="41">
        <v>3.75</v>
      </c>
      <c r="BJ165" s="41" t="s">
        <v>29</v>
      </c>
      <c r="BK165" s="41">
        <v>4</v>
      </c>
      <c r="BL165" s="41" t="s">
        <v>29</v>
      </c>
      <c r="BM165" s="180">
        <v>2.6666666666666665</v>
      </c>
      <c r="BN165" s="131" t="s">
        <v>22</v>
      </c>
      <c r="BO165" s="131">
        <v>4</v>
      </c>
      <c r="BP165" s="131" t="s">
        <v>29</v>
      </c>
      <c r="BQ165" s="131">
        <v>3.75</v>
      </c>
      <c r="BR165" s="131" t="s">
        <v>29</v>
      </c>
      <c r="BS165" s="131">
        <v>5</v>
      </c>
      <c r="BT165" s="131" t="s">
        <v>29</v>
      </c>
      <c r="BU165" s="131">
        <v>0</v>
      </c>
      <c r="BV165" s="204" t="s">
        <v>22</v>
      </c>
      <c r="BW165" s="204">
        <v>1.25</v>
      </c>
      <c r="BX165" s="204" t="s">
        <v>22</v>
      </c>
      <c r="BY165" s="204">
        <v>2.5</v>
      </c>
      <c r="BZ165" s="204" t="s">
        <v>22</v>
      </c>
      <c r="CA165" s="92">
        <v>5</v>
      </c>
      <c r="CB165" s="1" t="s">
        <v>29</v>
      </c>
      <c r="CC165" s="164">
        <v>1106</v>
      </c>
      <c r="CD165" s="1" t="s">
        <v>91</v>
      </c>
      <c r="CE165" s="1" t="s">
        <v>74</v>
      </c>
      <c r="CF165" s="1">
        <v>111</v>
      </c>
    </row>
    <row r="166" spans="1:84" ht="13.5" thickBot="1">
      <c r="A166" s="45">
        <v>32</v>
      </c>
      <c r="B166" s="64" t="s">
        <v>210</v>
      </c>
      <c r="C166" s="41">
        <v>10</v>
      </c>
      <c r="D166" s="41">
        <v>41.666666666666671</v>
      </c>
      <c r="E166" s="41" t="s">
        <v>33</v>
      </c>
      <c r="F166" s="41">
        <v>6</v>
      </c>
      <c r="G166" s="41">
        <v>25</v>
      </c>
      <c r="H166" s="41" t="s">
        <v>33</v>
      </c>
      <c r="I166" s="41">
        <v>6</v>
      </c>
      <c r="J166" s="41">
        <v>25</v>
      </c>
      <c r="K166" s="41" t="s">
        <v>33</v>
      </c>
      <c r="L166" s="41">
        <v>5</v>
      </c>
      <c r="M166" s="41">
        <v>20.833333333333336</v>
      </c>
      <c r="N166" s="41" t="s">
        <v>33</v>
      </c>
      <c r="O166" s="41">
        <v>4</v>
      </c>
      <c r="P166" s="41">
        <v>16.666666666666664</v>
      </c>
      <c r="Q166" s="41" t="s">
        <v>33</v>
      </c>
      <c r="R166" s="41">
        <v>16</v>
      </c>
      <c r="S166" s="41">
        <v>35.555555555555557</v>
      </c>
      <c r="T166" s="41" t="s">
        <v>33</v>
      </c>
      <c r="U166" s="41">
        <v>8</v>
      </c>
      <c r="V166" s="41">
        <v>26.666666666666668</v>
      </c>
      <c r="W166" s="41" t="s">
        <v>33</v>
      </c>
      <c r="X166" s="41">
        <v>10</v>
      </c>
      <c r="Y166" s="41">
        <v>41.666666666666671</v>
      </c>
      <c r="Z166" s="41" t="s">
        <v>33</v>
      </c>
      <c r="AA166" s="45">
        <v>233.05555555555554</v>
      </c>
      <c r="AB166" s="45">
        <v>29.131944444444443</v>
      </c>
      <c r="AC166" s="89">
        <v>967</v>
      </c>
      <c r="AD166" s="41">
        <v>0</v>
      </c>
      <c r="AE166" s="41">
        <v>0</v>
      </c>
      <c r="AF166" s="41" t="s">
        <v>47</v>
      </c>
      <c r="AG166" s="41">
        <v>1.25</v>
      </c>
      <c r="AH166" s="41" t="s">
        <v>22</v>
      </c>
      <c r="AI166" s="41">
        <v>7.5</v>
      </c>
      <c r="AJ166" s="41" t="s">
        <v>46</v>
      </c>
      <c r="AK166" s="41">
        <v>3.75</v>
      </c>
      <c r="AL166" s="41" t="s">
        <v>29</v>
      </c>
      <c r="AM166" s="41">
        <v>2.5</v>
      </c>
      <c r="AN166" s="41" t="s">
        <v>22</v>
      </c>
      <c r="AO166" s="41">
        <v>2.5</v>
      </c>
      <c r="AP166" s="41" t="s">
        <v>22</v>
      </c>
      <c r="AQ166" s="41">
        <v>3.75</v>
      </c>
      <c r="AR166" s="41" t="s">
        <v>29</v>
      </c>
      <c r="AS166" s="41">
        <v>1.25</v>
      </c>
      <c r="AT166" s="41" t="s">
        <v>22</v>
      </c>
      <c r="AU166" s="41">
        <v>1.25</v>
      </c>
      <c r="AV166" s="41" t="s">
        <v>22</v>
      </c>
      <c r="AW166" s="41">
        <v>1.25</v>
      </c>
      <c r="AX166" s="41" t="s">
        <v>22</v>
      </c>
      <c r="AY166" s="41">
        <v>3.75</v>
      </c>
      <c r="AZ166" s="41" t="s">
        <v>29</v>
      </c>
      <c r="BA166" s="41">
        <v>2.5</v>
      </c>
      <c r="BB166" s="41" t="s">
        <v>22</v>
      </c>
      <c r="BC166" s="41">
        <v>2.5</v>
      </c>
      <c r="BD166" s="41" t="s">
        <v>22</v>
      </c>
      <c r="BE166" s="41">
        <v>2.5</v>
      </c>
      <c r="BF166" s="41" t="s">
        <v>22</v>
      </c>
      <c r="BG166" s="41">
        <v>3.75</v>
      </c>
      <c r="BH166" s="41" t="s">
        <v>29</v>
      </c>
      <c r="BI166" s="41">
        <v>2.5</v>
      </c>
      <c r="BJ166" s="41" t="s">
        <v>22</v>
      </c>
      <c r="BK166" s="41">
        <v>4</v>
      </c>
      <c r="BL166" s="41" t="s">
        <v>29</v>
      </c>
      <c r="BM166" s="180">
        <v>3.333333333333333</v>
      </c>
      <c r="BN166" s="131" t="s">
        <v>22</v>
      </c>
      <c r="BO166" s="131">
        <v>3.333333333333333</v>
      </c>
      <c r="BP166" s="131" t="s">
        <v>22</v>
      </c>
      <c r="BQ166" s="131">
        <v>2.5</v>
      </c>
      <c r="BR166" s="131" t="s">
        <v>22</v>
      </c>
      <c r="BS166" s="131">
        <v>2.5</v>
      </c>
      <c r="BT166" s="131" t="s">
        <v>22</v>
      </c>
      <c r="BU166" s="131">
        <v>3.75</v>
      </c>
      <c r="BV166" s="204" t="s">
        <v>29</v>
      </c>
      <c r="BW166" s="204">
        <v>3.75</v>
      </c>
      <c r="BX166" s="204" t="s">
        <v>29</v>
      </c>
      <c r="BY166" s="204">
        <v>5</v>
      </c>
      <c r="BZ166" s="204" t="s">
        <v>29</v>
      </c>
      <c r="CA166" s="92">
        <v>3.75</v>
      </c>
      <c r="CB166" s="1" t="s">
        <v>29</v>
      </c>
      <c r="CC166" s="164">
        <v>1106</v>
      </c>
      <c r="CD166" s="1" t="s">
        <v>91</v>
      </c>
      <c r="CE166" s="1" t="s">
        <v>74</v>
      </c>
      <c r="CF166" s="1">
        <v>121</v>
      </c>
    </row>
    <row r="167" spans="1:84" ht="13.5" thickBot="1">
      <c r="A167" s="45">
        <v>66</v>
      </c>
      <c r="B167" s="64" t="s">
        <v>213</v>
      </c>
      <c r="C167" s="41">
        <v>9</v>
      </c>
      <c r="D167" s="41">
        <v>37.5</v>
      </c>
      <c r="E167" s="41" t="s">
        <v>33</v>
      </c>
      <c r="F167" s="41">
        <v>12</v>
      </c>
      <c r="G167" s="41">
        <v>50</v>
      </c>
      <c r="H167" s="41" t="s">
        <v>33</v>
      </c>
      <c r="I167" s="41">
        <v>4</v>
      </c>
      <c r="J167" s="41">
        <v>16.666666666666664</v>
      </c>
      <c r="K167" s="41" t="s">
        <v>33</v>
      </c>
      <c r="L167" s="41">
        <v>6</v>
      </c>
      <c r="M167" s="41">
        <v>25</v>
      </c>
      <c r="N167" s="41" t="s">
        <v>33</v>
      </c>
      <c r="O167" s="41">
        <v>5</v>
      </c>
      <c r="P167" s="41">
        <v>20.833333333333336</v>
      </c>
      <c r="Q167" s="41" t="s">
        <v>33</v>
      </c>
      <c r="R167" s="41">
        <v>19</v>
      </c>
      <c r="S167" s="41">
        <v>42.222222222222221</v>
      </c>
      <c r="T167" s="41" t="s">
        <v>33</v>
      </c>
      <c r="U167" s="41">
        <v>8</v>
      </c>
      <c r="V167" s="41">
        <v>26.666666666666668</v>
      </c>
      <c r="W167" s="41" t="s">
        <v>33</v>
      </c>
      <c r="X167" s="41">
        <v>3</v>
      </c>
      <c r="Y167" s="41">
        <v>12.5</v>
      </c>
      <c r="Z167" s="41" t="s">
        <v>33</v>
      </c>
      <c r="AA167" s="45">
        <v>231.38888888888889</v>
      </c>
      <c r="AB167" s="45">
        <v>28.923611111111111</v>
      </c>
      <c r="AC167" s="89">
        <v>967</v>
      </c>
      <c r="AD167" s="41">
        <v>0</v>
      </c>
      <c r="AE167" s="41">
        <v>0</v>
      </c>
      <c r="AF167" s="41" t="s">
        <v>47</v>
      </c>
      <c r="AG167" s="41">
        <v>3.75</v>
      </c>
      <c r="AH167" s="41" t="s">
        <v>29</v>
      </c>
      <c r="AI167" s="41">
        <v>5</v>
      </c>
      <c r="AJ167" s="41" t="s">
        <v>29</v>
      </c>
      <c r="AK167" s="41">
        <v>2.5</v>
      </c>
      <c r="AL167" s="41" t="s">
        <v>22</v>
      </c>
      <c r="AM167" s="41">
        <v>5</v>
      </c>
      <c r="AN167" s="41" t="s">
        <v>29</v>
      </c>
      <c r="AO167" s="41">
        <v>6.25</v>
      </c>
      <c r="AP167" s="41" t="s">
        <v>29</v>
      </c>
      <c r="AQ167" s="41">
        <v>3.75</v>
      </c>
      <c r="AR167" s="41" t="s">
        <v>29</v>
      </c>
      <c r="AS167" s="41">
        <v>2.5</v>
      </c>
      <c r="AT167" s="41" t="s">
        <v>22</v>
      </c>
      <c r="AU167" s="41">
        <v>1.25</v>
      </c>
      <c r="AV167" s="41" t="s">
        <v>22</v>
      </c>
      <c r="AW167" s="41">
        <v>2.5</v>
      </c>
      <c r="AX167" s="41" t="s">
        <v>22</v>
      </c>
      <c r="AY167" s="41">
        <v>0</v>
      </c>
      <c r="AZ167" s="41" t="s">
        <v>22</v>
      </c>
      <c r="BA167" s="41">
        <v>3.75</v>
      </c>
      <c r="BB167" s="41" t="s">
        <v>29</v>
      </c>
      <c r="BC167" s="41">
        <v>2.5</v>
      </c>
      <c r="BD167" s="41" t="s">
        <v>22</v>
      </c>
      <c r="BE167" s="41">
        <v>3.75</v>
      </c>
      <c r="BF167" s="41" t="s">
        <v>29</v>
      </c>
      <c r="BG167" s="41">
        <v>1.25</v>
      </c>
      <c r="BH167" s="41" t="s">
        <v>22</v>
      </c>
      <c r="BI167" s="41">
        <v>1.25</v>
      </c>
      <c r="BJ167" s="41" t="s">
        <v>22</v>
      </c>
      <c r="BK167" s="41">
        <v>6</v>
      </c>
      <c r="BL167" s="41" t="s">
        <v>29</v>
      </c>
      <c r="BM167" s="180">
        <v>2.6666666666666665</v>
      </c>
      <c r="BN167" s="131" t="s">
        <v>22</v>
      </c>
      <c r="BO167" s="131">
        <v>4</v>
      </c>
      <c r="BP167" s="131" t="s">
        <v>29</v>
      </c>
      <c r="BQ167" s="131">
        <v>2.5</v>
      </c>
      <c r="BR167" s="131" t="s">
        <v>22</v>
      </c>
      <c r="BS167" s="131">
        <v>6.25</v>
      </c>
      <c r="BT167" s="131" t="s">
        <v>29</v>
      </c>
      <c r="BU167" s="131">
        <v>0</v>
      </c>
      <c r="BV167" s="204" t="s">
        <v>22</v>
      </c>
      <c r="BW167" s="204">
        <v>1.25</v>
      </c>
      <c r="BX167" s="204" t="s">
        <v>22</v>
      </c>
      <c r="BY167" s="204">
        <v>1.25</v>
      </c>
      <c r="BZ167" s="204" t="s">
        <v>22</v>
      </c>
      <c r="CA167" s="92">
        <v>0</v>
      </c>
      <c r="CB167" s="1" t="s">
        <v>22</v>
      </c>
      <c r="CC167" s="164">
        <v>1106</v>
      </c>
      <c r="CD167" s="1" t="s">
        <v>93</v>
      </c>
      <c r="CE167" s="1" t="s">
        <v>74</v>
      </c>
      <c r="CF167" s="1">
        <v>124</v>
      </c>
    </row>
    <row r="168" spans="1:84" ht="13.5" thickBot="1">
      <c r="A168" s="45">
        <v>105</v>
      </c>
      <c r="B168" s="64" t="s">
        <v>215</v>
      </c>
      <c r="C168" s="41">
        <v>10</v>
      </c>
      <c r="D168" s="41">
        <v>41.666666666666671</v>
      </c>
      <c r="E168" s="41" t="s">
        <v>33</v>
      </c>
      <c r="F168" s="41">
        <v>6</v>
      </c>
      <c r="G168" s="41">
        <v>25</v>
      </c>
      <c r="H168" s="41" t="s">
        <v>33</v>
      </c>
      <c r="I168" s="41">
        <v>6</v>
      </c>
      <c r="J168" s="41">
        <v>25</v>
      </c>
      <c r="K168" s="41" t="s">
        <v>33</v>
      </c>
      <c r="L168" s="41">
        <v>5</v>
      </c>
      <c r="M168" s="41">
        <v>20.833333333333336</v>
      </c>
      <c r="N168" s="41" t="s">
        <v>33</v>
      </c>
      <c r="O168" s="41">
        <v>8</v>
      </c>
      <c r="P168" s="41">
        <v>33.333333333333329</v>
      </c>
      <c r="Q168" s="41" t="s">
        <v>33</v>
      </c>
      <c r="R168" s="41">
        <v>13</v>
      </c>
      <c r="S168" s="41">
        <v>28.888888888888886</v>
      </c>
      <c r="T168" s="41" t="s">
        <v>33</v>
      </c>
      <c r="U168" s="41">
        <v>8</v>
      </c>
      <c r="V168" s="41">
        <v>26.666666666666668</v>
      </c>
      <c r="W168" s="41" t="s">
        <v>33</v>
      </c>
      <c r="X168" s="41">
        <v>7</v>
      </c>
      <c r="Y168" s="41">
        <v>29.166666666666668</v>
      </c>
      <c r="Z168" s="41" t="s">
        <v>33</v>
      </c>
      <c r="AA168" s="45">
        <v>230.55555555555551</v>
      </c>
      <c r="AB168" s="45">
        <v>28.819444444444439</v>
      </c>
      <c r="AC168" s="89">
        <v>967</v>
      </c>
      <c r="AD168" s="41">
        <v>0</v>
      </c>
      <c r="AE168" s="41">
        <v>0</v>
      </c>
      <c r="AF168" s="41" t="s">
        <v>47</v>
      </c>
      <c r="AG168" s="41">
        <v>3.75</v>
      </c>
      <c r="AH168" s="41" t="s">
        <v>29</v>
      </c>
      <c r="AI168" s="41">
        <v>5</v>
      </c>
      <c r="AJ168" s="41" t="s">
        <v>29</v>
      </c>
      <c r="AK168" s="41">
        <v>3.75</v>
      </c>
      <c r="AL168" s="41" t="s">
        <v>29</v>
      </c>
      <c r="AM168" s="41">
        <v>2.5</v>
      </c>
      <c r="AN168" s="41" t="s">
        <v>22</v>
      </c>
      <c r="AO168" s="41">
        <v>0</v>
      </c>
      <c r="AP168" s="41" t="s">
        <v>22</v>
      </c>
      <c r="AQ168" s="41">
        <v>5</v>
      </c>
      <c r="AR168" s="41" t="s">
        <v>29</v>
      </c>
      <c r="AS168" s="41">
        <v>1.25</v>
      </c>
      <c r="AT168" s="41" t="s">
        <v>22</v>
      </c>
      <c r="AU168" s="41">
        <v>3.75</v>
      </c>
      <c r="AV168" s="41" t="s">
        <v>29</v>
      </c>
      <c r="AW168" s="41">
        <v>6.25</v>
      </c>
      <c r="AX168" s="41" t="s">
        <v>29</v>
      </c>
      <c r="AY168" s="41">
        <v>0</v>
      </c>
      <c r="AZ168" s="41" t="s">
        <v>22</v>
      </c>
      <c r="BA168" s="41">
        <v>1.25</v>
      </c>
      <c r="BB168" s="41" t="s">
        <v>22</v>
      </c>
      <c r="BC168" s="41">
        <v>1.25</v>
      </c>
      <c r="BD168" s="41" t="s">
        <v>22</v>
      </c>
      <c r="BE168" s="41">
        <v>1.25</v>
      </c>
      <c r="BF168" s="41" t="s">
        <v>22</v>
      </c>
      <c r="BG168" s="41">
        <v>2.5</v>
      </c>
      <c r="BH168" s="41" t="s">
        <v>22</v>
      </c>
      <c r="BI168" s="41">
        <v>3.75</v>
      </c>
      <c r="BJ168" s="41" t="s">
        <v>29</v>
      </c>
      <c r="BK168" s="41">
        <v>3.333333333333333</v>
      </c>
      <c r="BL168" s="41" t="s">
        <v>22</v>
      </c>
      <c r="BM168" s="180">
        <v>2.6666666666666665</v>
      </c>
      <c r="BN168" s="131" t="s">
        <v>22</v>
      </c>
      <c r="BO168" s="131">
        <v>2.6666666666666665</v>
      </c>
      <c r="BP168" s="131" t="s">
        <v>22</v>
      </c>
      <c r="BQ168" s="131">
        <v>1.25</v>
      </c>
      <c r="BR168" s="131" t="s">
        <v>22</v>
      </c>
      <c r="BS168" s="131">
        <v>5</v>
      </c>
      <c r="BT168" s="131" t="s">
        <v>29</v>
      </c>
      <c r="BU168" s="131">
        <v>2.5</v>
      </c>
      <c r="BV168" s="204" t="s">
        <v>22</v>
      </c>
      <c r="BW168" s="204">
        <v>5</v>
      </c>
      <c r="BX168" s="204" t="s">
        <v>29</v>
      </c>
      <c r="BY168" s="204">
        <v>1.25</v>
      </c>
      <c r="BZ168" s="204" t="s">
        <v>22</v>
      </c>
      <c r="CA168" s="92">
        <v>2.5</v>
      </c>
      <c r="CB168" s="1" t="s">
        <v>22</v>
      </c>
      <c r="CC168" s="164">
        <v>1106</v>
      </c>
      <c r="CD168" s="1" t="s">
        <v>93</v>
      </c>
      <c r="CE168" s="1" t="s">
        <v>74</v>
      </c>
      <c r="CF168" s="1">
        <v>126</v>
      </c>
    </row>
    <row r="169" spans="1:84" ht="13.5" thickBot="1">
      <c r="A169" s="45">
        <v>35</v>
      </c>
      <c r="B169" s="64" t="s">
        <v>217</v>
      </c>
      <c r="C169" s="41">
        <v>4</v>
      </c>
      <c r="D169" s="41">
        <v>16.666666666666664</v>
      </c>
      <c r="E169" s="41" t="s">
        <v>33</v>
      </c>
      <c r="F169" s="41">
        <v>5</v>
      </c>
      <c r="G169" s="41">
        <v>20.833333333333336</v>
      </c>
      <c r="H169" s="41" t="s">
        <v>33</v>
      </c>
      <c r="I169" s="41">
        <v>6</v>
      </c>
      <c r="J169" s="41">
        <v>25</v>
      </c>
      <c r="K169" s="41" t="s">
        <v>33</v>
      </c>
      <c r="L169" s="41">
        <v>8</v>
      </c>
      <c r="M169" s="41">
        <v>33.333333333333329</v>
      </c>
      <c r="N169" s="41" t="s">
        <v>33</v>
      </c>
      <c r="O169" s="41">
        <v>12</v>
      </c>
      <c r="P169" s="41">
        <v>50</v>
      </c>
      <c r="Q169" s="41" t="s">
        <v>33</v>
      </c>
      <c r="R169" s="41">
        <v>15</v>
      </c>
      <c r="S169" s="41">
        <v>33.333333333333329</v>
      </c>
      <c r="T169" s="41" t="s">
        <v>33</v>
      </c>
      <c r="U169" s="41">
        <v>6</v>
      </c>
      <c r="V169" s="41">
        <v>20</v>
      </c>
      <c r="W169" s="41" t="s">
        <v>33</v>
      </c>
      <c r="X169" s="41">
        <v>7</v>
      </c>
      <c r="Y169" s="41">
        <v>29.166666666666668</v>
      </c>
      <c r="Z169" s="41" t="s">
        <v>33</v>
      </c>
      <c r="AA169" s="45">
        <v>228.33333333333329</v>
      </c>
      <c r="AB169" s="45">
        <v>28.541666666666661</v>
      </c>
      <c r="AC169" s="89">
        <v>971</v>
      </c>
      <c r="AD169" s="41">
        <v>0</v>
      </c>
      <c r="AE169" s="41">
        <v>0</v>
      </c>
      <c r="AF169" s="41" t="s">
        <v>47</v>
      </c>
      <c r="AG169" s="41">
        <v>2.5</v>
      </c>
      <c r="AH169" s="41" t="s">
        <v>22</v>
      </c>
      <c r="AI169" s="41">
        <v>2.5</v>
      </c>
      <c r="AJ169" s="41" t="s">
        <v>22</v>
      </c>
      <c r="AK169" s="41">
        <v>0</v>
      </c>
      <c r="AL169" s="41" t="s">
        <v>22</v>
      </c>
      <c r="AM169" s="41">
        <v>3.75</v>
      </c>
      <c r="AN169" s="41" t="s">
        <v>29</v>
      </c>
      <c r="AO169" s="41">
        <v>1.25</v>
      </c>
      <c r="AP169" s="41" t="s">
        <v>22</v>
      </c>
      <c r="AQ169" s="41">
        <v>1.25</v>
      </c>
      <c r="AR169" s="41" t="s">
        <v>22</v>
      </c>
      <c r="AS169" s="41">
        <v>5</v>
      </c>
      <c r="AT169" s="41" t="s">
        <v>29</v>
      </c>
      <c r="AU169" s="41">
        <v>2.5</v>
      </c>
      <c r="AV169" s="41" t="s">
        <v>22</v>
      </c>
      <c r="AW169" s="41">
        <v>2.5</v>
      </c>
      <c r="AX169" s="41" t="s">
        <v>22</v>
      </c>
      <c r="AY169" s="41">
        <v>1.25</v>
      </c>
      <c r="AZ169" s="41" t="s">
        <v>22</v>
      </c>
      <c r="BA169" s="41">
        <v>2.5</v>
      </c>
      <c r="BB169" s="41" t="s">
        <v>22</v>
      </c>
      <c r="BC169" s="41">
        <v>3.75</v>
      </c>
      <c r="BD169" s="41" t="s">
        <v>29</v>
      </c>
      <c r="BE169" s="41">
        <v>3.75</v>
      </c>
      <c r="BF169" s="41" t="s">
        <v>29</v>
      </c>
      <c r="BG169" s="41">
        <v>3.75</v>
      </c>
      <c r="BH169" s="41" t="s">
        <v>29</v>
      </c>
      <c r="BI169" s="41">
        <v>2.5</v>
      </c>
      <c r="BJ169" s="41" t="s">
        <v>22</v>
      </c>
      <c r="BK169" s="41">
        <v>2.6666666666666665</v>
      </c>
      <c r="BL169" s="41" t="s">
        <v>22</v>
      </c>
      <c r="BM169" s="180">
        <v>4</v>
      </c>
      <c r="BN169" s="131" t="s">
        <v>29</v>
      </c>
      <c r="BO169" s="131">
        <v>3.333333333333333</v>
      </c>
      <c r="BP169" s="131" t="s">
        <v>22</v>
      </c>
      <c r="BQ169" s="131">
        <v>0</v>
      </c>
      <c r="BR169" s="131" t="s">
        <v>22</v>
      </c>
      <c r="BS169" s="131">
        <v>1.25</v>
      </c>
      <c r="BT169" s="131" t="s">
        <v>22</v>
      </c>
      <c r="BU169" s="131">
        <v>5</v>
      </c>
      <c r="BV169" s="204" t="s">
        <v>29</v>
      </c>
      <c r="BW169" s="204">
        <v>1.25</v>
      </c>
      <c r="BX169" s="204" t="s">
        <v>22</v>
      </c>
      <c r="BY169" s="204">
        <v>5</v>
      </c>
      <c r="BZ169" s="204" t="s">
        <v>29</v>
      </c>
      <c r="CA169" s="92">
        <v>2.5</v>
      </c>
      <c r="CB169" s="1" t="s">
        <v>22</v>
      </c>
      <c r="CC169" s="164">
        <v>1106</v>
      </c>
      <c r="CD169" s="1" t="s">
        <v>91</v>
      </c>
      <c r="CE169" s="1" t="s">
        <v>74</v>
      </c>
      <c r="CF169" s="1">
        <v>128</v>
      </c>
    </row>
    <row r="170" spans="1:84" ht="13.5" thickBot="1">
      <c r="A170" s="45">
        <v>178</v>
      </c>
      <c r="B170" s="64" t="s">
        <v>222</v>
      </c>
      <c r="C170" s="41">
        <v>3</v>
      </c>
      <c r="D170" s="41">
        <v>12.5</v>
      </c>
      <c r="E170" s="41" t="s">
        <v>33</v>
      </c>
      <c r="F170" s="41">
        <v>5</v>
      </c>
      <c r="G170" s="41">
        <v>20.833333333333336</v>
      </c>
      <c r="H170" s="41" t="s">
        <v>33</v>
      </c>
      <c r="I170" s="41">
        <v>9</v>
      </c>
      <c r="J170" s="41">
        <v>37.5</v>
      </c>
      <c r="K170" s="41" t="s">
        <v>33</v>
      </c>
      <c r="L170" s="41">
        <v>3</v>
      </c>
      <c r="M170" s="41">
        <v>12.5</v>
      </c>
      <c r="N170" s="41" t="s">
        <v>33</v>
      </c>
      <c r="O170" s="41">
        <v>12</v>
      </c>
      <c r="P170" s="41">
        <v>50</v>
      </c>
      <c r="Q170" s="41" t="s">
        <v>33</v>
      </c>
      <c r="R170" s="41">
        <v>18</v>
      </c>
      <c r="S170" s="41">
        <v>40</v>
      </c>
      <c r="T170" s="41" t="s">
        <v>33</v>
      </c>
      <c r="U170" s="41">
        <v>7</v>
      </c>
      <c r="V170" s="41">
        <v>23.333333333333332</v>
      </c>
      <c r="W170" s="41" t="s">
        <v>33</v>
      </c>
      <c r="X170" s="41">
        <v>7</v>
      </c>
      <c r="Y170" s="41">
        <v>29.166666666666668</v>
      </c>
      <c r="Z170" s="41" t="s">
        <v>33</v>
      </c>
      <c r="AA170" s="45">
        <v>225.83333333333334</v>
      </c>
      <c r="AB170" s="45">
        <v>28.229166666666668</v>
      </c>
      <c r="AC170" s="89">
        <v>971</v>
      </c>
      <c r="AD170" s="41">
        <v>0</v>
      </c>
      <c r="AE170" s="41">
        <v>0</v>
      </c>
      <c r="AF170" s="41" t="s">
        <v>47</v>
      </c>
      <c r="AG170" s="41">
        <v>1.25</v>
      </c>
      <c r="AH170" s="41" t="s">
        <v>22</v>
      </c>
      <c r="AI170" s="41">
        <v>1.25</v>
      </c>
      <c r="AJ170" s="41" t="s">
        <v>22</v>
      </c>
      <c r="AK170" s="41">
        <v>1.25</v>
      </c>
      <c r="AL170" s="41" t="s">
        <v>22</v>
      </c>
      <c r="AM170" s="41">
        <v>1.25</v>
      </c>
      <c r="AN170" s="41" t="s">
        <v>22</v>
      </c>
      <c r="AO170" s="41">
        <v>1.25</v>
      </c>
      <c r="AP170" s="41" t="s">
        <v>22</v>
      </c>
      <c r="AQ170" s="41">
        <v>3.75</v>
      </c>
      <c r="AR170" s="41" t="s">
        <v>29</v>
      </c>
      <c r="AS170" s="41">
        <v>1.25</v>
      </c>
      <c r="AT170" s="41" t="s">
        <v>22</v>
      </c>
      <c r="AU170" s="41">
        <v>7.5</v>
      </c>
      <c r="AV170" s="41" t="s">
        <v>46</v>
      </c>
      <c r="AW170" s="41">
        <v>3.75</v>
      </c>
      <c r="AX170" s="41" t="s">
        <v>29</v>
      </c>
      <c r="AY170" s="41">
        <v>0</v>
      </c>
      <c r="AZ170" s="41" t="s">
        <v>22</v>
      </c>
      <c r="BA170" s="41">
        <v>0</v>
      </c>
      <c r="BB170" s="41" t="s">
        <v>22</v>
      </c>
      <c r="BC170" s="41">
        <v>2.5</v>
      </c>
      <c r="BD170" s="41" t="s">
        <v>22</v>
      </c>
      <c r="BE170" s="41">
        <v>0</v>
      </c>
      <c r="BF170" s="41" t="s">
        <v>22</v>
      </c>
      <c r="BG170" s="41">
        <v>1.25</v>
      </c>
      <c r="BH170" s="41" t="s">
        <v>22</v>
      </c>
      <c r="BI170" s="41">
        <v>1.25</v>
      </c>
      <c r="BJ170" s="41" t="s">
        <v>22</v>
      </c>
      <c r="BK170" s="41">
        <v>3.333333333333333</v>
      </c>
      <c r="BL170" s="41" t="s">
        <v>22</v>
      </c>
      <c r="BM170" s="180">
        <v>4.666666666666667</v>
      </c>
      <c r="BN170" s="131" t="s">
        <v>29</v>
      </c>
      <c r="BO170" s="131">
        <v>4</v>
      </c>
      <c r="BP170" s="131" t="s">
        <v>29</v>
      </c>
      <c r="BQ170" s="131">
        <v>3.75</v>
      </c>
      <c r="BR170" s="131" t="s">
        <v>29</v>
      </c>
      <c r="BS170" s="131">
        <v>2.5</v>
      </c>
      <c r="BT170" s="131" t="s">
        <v>22</v>
      </c>
      <c r="BU170" s="131">
        <v>2.5</v>
      </c>
      <c r="BV170" s="204" t="s">
        <v>22</v>
      </c>
      <c r="BW170" s="204">
        <v>2.5</v>
      </c>
      <c r="BX170" s="204" t="s">
        <v>22</v>
      </c>
      <c r="BY170" s="204">
        <v>2.5</v>
      </c>
      <c r="BZ170" s="204" t="s">
        <v>22</v>
      </c>
      <c r="CA170" s="92">
        <v>1.25</v>
      </c>
      <c r="CB170" s="1" t="s">
        <v>22</v>
      </c>
      <c r="CC170" s="164">
        <v>1106</v>
      </c>
      <c r="CD170" s="1" t="s">
        <v>91</v>
      </c>
      <c r="CE170" s="1" t="s">
        <v>74</v>
      </c>
      <c r="CF170" s="1">
        <v>133</v>
      </c>
    </row>
    <row r="171" spans="1:84" ht="13.5" thickBot="1">
      <c r="A171" s="45">
        <v>139</v>
      </c>
      <c r="B171" s="64" t="s">
        <v>226</v>
      </c>
      <c r="C171" s="41">
        <v>4</v>
      </c>
      <c r="D171" s="41">
        <v>16.666666666666664</v>
      </c>
      <c r="E171" s="41" t="s">
        <v>33</v>
      </c>
      <c r="F171" s="41">
        <v>8</v>
      </c>
      <c r="G171" s="41">
        <v>33.333333333333329</v>
      </c>
      <c r="H171" s="41" t="s">
        <v>33</v>
      </c>
      <c r="I171" s="41">
        <v>5</v>
      </c>
      <c r="J171" s="41">
        <v>20.833333333333336</v>
      </c>
      <c r="K171" s="41" t="s">
        <v>33</v>
      </c>
      <c r="L171" s="41">
        <v>6</v>
      </c>
      <c r="M171" s="41">
        <v>25</v>
      </c>
      <c r="N171" s="41" t="s">
        <v>33</v>
      </c>
      <c r="O171" s="41">
        <v>12</v>
      </c>
      <c r="P171" s="41">
        <v>50</v>
      </c>
      <c r="Q171" s="41" t="s">
        <v>33</v>
      </c>
      <c r="R171" s="41">
        <v>13</v>
      </c>
      <c r="S171" s="41">
        <v>28.888888888888886</v>
      </c>
      <c r="T171" s="41" t="s">
        <v>33</v>
      </c>
      <c r="U171" s="41">
        <v>7</v>
      </c>
      <c r="V171" s="41">
        <v>23.333333333333332</v>
      </c>
      <c r="W171" s="41" t="s">
        <v>33</v>
      </c>
      <c r="X171" s="41">
        <v>6</v>
      </c>
      <c r="Y171" s="41">
        <v>25</v>
      </c>
      <c r="Z171" s="41" t="s">
        <v>33</v>
      </c>
      <c r="AA171" s="45">
        <v>223.05555555555554</v>
      </c>
      <c r="AB171" s="45">
        <v>27.881944444444443</v>
      </c>
      <c r="AC171" s="89">
        <v>971</v>
      </c>
      <c r="AD171" s="41">
        <v>0</v>
      </c>
      <c r="AE171" s="41">
        <v>0</v>
      </c>
      <c r="AF171" s="41" t="s">
        <v>47</v>
      </c>
      <c r="AG171" s="41">
        <v>1.25</v>
      </c>
      <c r="AH171" s="41" t="s">
        <v>22</v>
      </c>
      <c r="AI171" s="41">
        <v>2.5</v>
      </c>
      <c r="AJ171" s="41" t="s">
        <v>22</v>
      </c>
      <c r="AK171" s="41">
        <v>1.25</v>
      </c>
      <c r="AL171" s="41" t="s">
        <v>22</v>
      </c>
      <c r="AM171" s="41">
        <v>2.5</v>
      </c>
      <c r="AN171" s="41" t="s">
        <v>22</v>
      </c>
      <c r="AO171" s="41">
        <v>3.75</v>
      </c>
      <c r="AP171" s="41" t="s">
        <v>29</v>
      </c>
      <c r="AQ171" s="41">
        <v>2.5</v>
      </c>
      <c r="AR171" s="41" t="s">
        <v>22</v>
      </c>
      <c r="AS171" s="41">
        <v>1.25</v>
      </c>
      <c r="AT171" s="41" t="s">
        <v>22</v>
      </c>
      <c r="AU171" s="41">
        <v>2.5</v>
      </c>
      <c r="AV171" s="41" t="s">
        <v>22</v>
      </c>
      <c r="AW171" s="41">
        <v>2.5</v>
      </c>
      <c r="AX171" s="41" t="s">
        <v>22</v>
      </c>
      <c r="AY171" s="41">
        <v>2.5</v>
      </c>
      <c r="AZ171" s="41" t="s">
        <v>22</v>
      </c>
      <c r="BA171" s="41">
        <v>3.75</v>
      </c>
      <c r="BB171" s="41" t="s">
        <v>29</v>
      </c>
      <c r="BC171" s="41">
        <v>2.5</v>
      </c>
      <c r="BD171" s="41" t="s">
        <v>22</v>
      </c>
      <c r="BE171" s="41">
        <v>3.75</v>
      </c>
      <c r="BF171" s="41" t="s">
        <v>29</v>
      </c>
      <c r="BG171" s="41">
        <v>2.5</v>
      </c>
      <c r="BH171" s="41" t="s">
        <v>22</v>
      </c>
      <c r="BI171" s="41">
        <v>3.75</v>
      </c>
      <c r="BJ171" s="41" t="s">
        <v>29</v>
      </c>
      <c r="BK171" s="41">
        <v>2.6666666666666665</v>
      </c>
      <c r="BL171" s="41" t="s">
        <v>22</v>
      </c>
      <c r="BM171" s="180">
        <v>1.3333333333333333</v>
      </c>
      <c r="BN171" s="131" t="s">
        <v>22</v>
      </c>
      <c r="BO171" s="131">
        <v>4.666666666666667</v>
      </c>
      <c r="BP171" s="131" t="s">
        <v>29</v>
      </c>
      <c r="BQ171" s="131">
        <v>2.5</v>
      </c>
      <c r="BR171" s="131" t="s">
        <v>22</v>
      </c>
      <c r="BS171" s="131">
        <v>3.75</v>
      </c>
      <c r="BT171" s="131" t="s">
        <v>29</v>
      </c>
      <c r="BU171" s="131">
        <v>2.5</v>
      </c>
      <c r="BV171" s="204" t="s">
        <v>22</v>
      </c>
      <c r="BW171" s="204">
        <v>1.25</v>
      </c>
      <c r="BX171" s="204" t="s">
        <v>22</v>
      </c>
      <c r="BY171" s="204">
        <v>3.75</v>
      </c>
      <c r="BZ171" s="204" t="s">
        <v>29</v>
      </c>
      <c r="CA171" s="92">
        <v>2.5</v>
      </c>
      <c r="CB171" s="1" t="s">
        <v>22</v>
      </c>
      <c r="CC171" s="164">
        <v>1106</v>
      </c>
      <c r="CD171" s="1" t="s">
        <v>91</v>
      </c>
      <c r="CE171" s="1" t="s">
        <v>74</v>
      </c>
      <c r="CF171" s="1">
        <v>137</v>
      </c>
    </row>
    <row r="172" spans="1:84" ht="13.5" thickBot="1">
      <c r="A172" s="45">
        <v>70</v>
      </c>
      <c r="B172" s="64" t="s">
        <v>232</v>
      </c>
      <c r="C172" s="41">
        <v>6</v>
      </c>
      <c r="D172" s="41">
        <v>25</v>
      </c>
      <c r="E172" s="41" t="s">
        <v>33</v>
      </c>
      <c r="F172" s="41">
        <v>7</v>
      </c>
      <c r="G172" s="41">
        <v>29.166666666666668</v>
      </c>
      <c r="H172" s="41" t="s">
        <v>33</v>
      </c>
      <c r="I172" s="41">
        <v>7</v>
      </c>
      <c r="J172" s="41">
        <v>29.166666666666668</v>
      </c>
      <c r="K172" s="41" t="s">
        <v>33</v>
      </c>
      <c r="L172" s="41">
        <v>6</v>
      </c>
      <c r="M172" s="41">
        <v>25</v>
      </c>
      <c r="N172" s="41" t="s">
        <v>33</v>
      </c>
      <c r="O172" s="41">
        <v>8</v>
      </c>
      <c r="P172" s="41">
        <v>33.333333333333329</v>
      </c>
      <c r="Q172" s="41" t="s">
        <v>33</v>
      </c>
      <c r="R172" s="41">
        <v>16</v>
      </c>
      <c r="S172" s="41">
        <v>35.555555555555557</v>
      </c>
      <c r="T172" s="41" t="s">
        <v>33</v>
      </c>
      <c r="U172" s="41">
        <v>8</v>
      </c>
      <c r="V172" s="41">
        <v>26.666666666666668</v>
      </c>
      <c r="W172" s="41" t="s">
        <v>33</v>
      </c>
      <c r="X172" s="41">
        <v>3</v>
      </c>
      <c r="Y172" s="41">
        <v>12.5</v>
      </c>
      <c r="Z172" s="41" t="s">
        <v>33</v>
      </c>
      <c r="AA172" s="45">
        <v>216.38888888888889</v>
      </c>
      <c r="AB172" s="45">
        <v>27.048611111111111</v>
      </c>
      <c r="AC172" s="89">
        <v>975</v>
      </c>
      <c r="AD172" s="41">
        <v>0</v>
      </c>
      <c r="AE172" s="41">
        <v>0</v>
      </c>
      <c r="AF172" s="41" t="s">
        <v>47</v>
      </c>
      <c r="AG172" s="41">
        <v>1.25</v>
      </c>
      <c r="AH172" s="41" t="s">
        <v>22</v>
      </c>
      <c r="AI172" s="41">
        <v>5</v>
      </c>
      <c r="AJ172" s="41" t="s">
        <v>29</v>
      </c>
      <c r="AK172" s="41">
        <v>1.25</v>
      </c>
      <c r="AL172" s="41" t="s">
        <v>22</v>
      </c>
      <c r="AM172" s="41">
        <v>3.75</v>
      </c>
      <c r="AN172" s="41" t="s">
        <v>29</v>
      </c>
      <c r="AO172" s="41">
        <v>1.25</v>
      </c>
      <c r="AP172" s="41" t="s">
        <v>22</v>
      </c>
      <c r="AQ172" s="41">
        <v>1.25</v>
      </c>
      <c r="AR172" s="41" t="s">
        <v>22</v>
      </c>
      <c r="AS172" s="41">
        <v>1.25</v>
      </c>
      <c r="AT172" s="41" t="s">
        <v>22</v>
      </c>
      <c r="AU172" s="41">
        <v>3.75</v>
      </c>
      <c r="AV172" s="41" t="s">
        <v>29</v>
      </c>
      <c r="AW172" s="41">
        <v>5</v>
      </c>
      <c r="AX172" s="41" t="s">
        <v>29</v>
      </c>
      <c r="AY172" s="41">
        <v>0</v>
      </c>
      <c r="AZ172" s="41" t="s">
        <v>22</v>
      </c>
      <c r="BA172" s="41">
        <v>2.5</v>
      </c>
      <c r="BB172" s="41" t="s">
        <v>22</v>
      </c>
      <c r="BC172" s="41">
        <v>6.25</v>
      </c>
      <c r="BD172" s="41" t="s">
        <v>29</v>
      </c>
      <c r="BE172" s="41">
        <v>3.75</v>
      </c>
      <c r="BF172" s="41" t="s">
        <v>29</v>
      </c>
      <c r="BG172" s="41">
        <v>1.25</v>
      </c>
      <c r="BH172" s="41" t="s">
        <v>22</v>
      </c>
      <c r="BI172" s="41">
        <v>3.75</v>
      </c>
      <c r="BJ172" s="41" t="s">
        <v>29</v>
      </c>
      <c r="BK172" s="41">
        <v>4</v>
      </c>
      <c r="BL172" s="41" t="s">
        <v>29</v>
      </c>
      <c r="BM172" s="180">
        <v>3.333333333333333</v>
      </c>
      <c r="BN172" s="131" t="s">
        <v>22</v>
      </c>
      <c r="BO172" s="131">
        <v>3.333333333333333</v>
      </c>
      <c r="BP172" s="131" t="s">
        <v>22</v>
      </c>
      <c r="BQ172" s="131">
        <v>3.75</v>
      </c>
      <c r="BR172" s="131" t="s">
        <v>29</v>
      </c>
      <c r="BS172" s="131">
        <v>1.25</v>
      </c>
      <c r="BT172" s="131" t="s">
        <v>22</v>
      </c>
      <c r="BU172" s="131">
        <v>2.5</v>
      </c>
      <c r="BV172" s="204" t="s">
        <v>22</v>
      </c>
      <c r="BW172" s="204">
        <v>1.25</v>
      </c>
      <c r="BX172" s="204" t="s">
        <v>22</v>
      </c>
      <c r="BY172" s="204">
        <v>1.25</v>
      </c>
      <c r="BZ172" s="204" t="s">
        <v>22</v>
      </c>
      <c r="CA172" s="92">
        <v>1.25</v>
      </c>
      <c r="CB172" s="1" t="s">
        <v>22</v>
      </c>
      <c r="CC172" s="164">
        <v>1106</v>
      </c>
      <c r="CD172" s="1" t="s">
        <v>93</v>
      </c>
      <c r="CE172" s="1" t="s">
        <v>74</v>
      </c>
      <c r="CF172" s="1">
        <v>143</v>
      </c>
    </row>
    <row r="173" spans="1:84" ht="13.5" thickBot="1">
      <c r="A173" s="45">
        <v>68</v>
      </c>
      <c r="B173" s="64" t="s">
        <v>247</v>
      </c>
      <c r="C173" s="41">
        <v>4</v>
      </c>
      <c r="D173" s="41">
        <v>16.666666666666664</v>
      </c>
      <c r="E173" s="41" t="s">
        <v>33</v>
      </c>
      <c r="F173" s="41">
        <v>7</v>
      </c>
      <c r="G173" s="41">
        <v>29.166666666666668</v>
      </c>
      <c r="H173" s="41" t="s">
        <v>33</v>
      </c>
      <c r="I173" s="41">
        <v>6</v>
      </c>
      <c r="J173" s="41">
        <v>25</v>
      </c>
      <c r="K173" s="41" t="s">
        <v>33</v>
      </c>
      <c r="L173" s="41">
        <v>3</v>
      </c>
      <c r="M173" s="41">
        <v>12.5</v>
      </c>
      <c r="N173" s="41" t="s">
        <v>33</v>
      </c>
      <c r="O173" s="41">
        <v>12</v>
      </c>
      <c r="P173" s="41">
        <v>50</v>
      </c>
      <c r="Q173" s="41" t="s">
        <v>33</v>
      </c>
      <c r="R173" s="41">
        <v>9</v>
      </c>
      <c r="S173" s="41">
        <v>20</v>
      </c>
      <c r="T173" s="41" t="s">
        <v>33</v>
      </c>
      <c r="U173" s="41">
        <v>9</v>
      </c>
      <c r="V173" s="41">
        <v>30</v>
      </c>
      <c r="W173" s="41" t="s">
        <v>33</v>
      </c>
      <c r="X173" s="41">
        <v>3</v>
      </c>
      <c r="Y173" s="41">
        <v>12.5</v>
      </c>
      <c r="Z173" s="41" t="s">
        <v>33</v>
      </c>
      <c r="AA173" s="45">
        <v>195.83333333333331</v>
      </c>
      <c r="AB173" s="45">
        <v>24.479166666666664</v>
      </c>
      <c r="AC173" s="89">
        <v>983</v>
      </c>
      <c r="AD173" s="41">
        <v>0</v>
      </c>
      <c r="AE173" s="41">
        <v>0</v>
      </c>
      <c r="AF173" s="41" t="s">
        <v>47</v>
      </c>
      <c r="AG173" s="41">
        <v>1.25</v>
      </c>
      <c r="AH173" s="41" t="s">
        <v>22</v>
      </c>
      <c r="AI173" s="41">
        <v>0</v>
      </c>
      <c r="AJ173" s="41" t="s">
        <v>22</v>
      </c>
      <c r="AK173" s="41">
        <v>3.75</v>
      </c>
      <c r="AL173" s="41" t="s">
        <v>29</v>
      </c>
      <c r="AM173" s="41">
        <v>2.5</v>
      </c>
      <c r="AN173" s="41" t="s">
        <v>22</v>
      </c>
      <c r="AO173" s="41">
        <v>3.75</v>
      </c>
      <c r="AP173" s="41" t="s">
        <v>29</v>
      </c>
      <c r="AQ173" s="41">
        <v>1.25</v>
      </c>
      <c r="AR173" s="41" t="s">
        <v>22</v>
      </c>
      <c r="AS173" s="41">
        <v>2.5</v>
      </c>
      <c r="AT173" s="41" t="s">
        <v>22</v>
      </c>
      <c r="AU173" s="41">
        <v>2.5</v>
      </c>
      <c r="AV173" s="41" t="s">
        <v>22</v>
      </c>
      <c r="AW173" s="41">
        <v>1.25</v>
      </c>
      <c r="AX173" s="41" t="s">
        <v>22</v>
      </c>
      <c r="AY173" s="41">
        <v>1.25</v>
      </c>
      <c r="AZ173" s="41" t="s">
        <v>22</v>
      </c>
      <c r="BA173" s="41">
        <v>2.5</v>
      </c>
      <c r="BB173" s="41" t="s">
        <v>22</v>
      </c>
      <c r="BC173" s="41">
        <v>2.5</v>
      </c>
      <c r="BD173" s="41" t="s">
        <v>22</v>
      </c>
      <c r="BE173" s="41">
        <v>3.75</v>
      </c>
      <c r="BF173" s="41" t="s">
        <v>29</v>
      </c>
      <c r="BG173" s="41">
        <v>2.5</v>
      </c>
      <c r="BH173" s="41" t="s">
        <v>22</v>
      </c>
      <c r="BI173" s="41">
        <v>3.75</v>
      </c>
      <c r="BJ173" s="41" t="s">
        <v>29</v>
      </c>
      <c r="BK173" s="41">
        <v>0.66666666666666663</v>
      </c>
      <c r="BL173" s="41" t="s">
        <v>22</v>
      </c>
      <c r="BM173" s="180">
        <v>2</v>
      </c>
      <c r="BN173" s="131" t="s">
        <v>22</v>
      </c>
      <c r="BO173" s="131">
        <v>3.333333333333333</v>
      </c>
      <c r="BP173" s="131" t="s">
        <v>22</v>
      </c>
      <c r="BQ173" s="131">
        <v>3.75</v>
      </c>
      <c r="BR173" s="131" t="s">
        <v>29</v>
      </c>
      <c r="BS173" s="131">
        <v>1.25</v>
      </c>
      <c r="BT173" s="131" t="s">
        <v>22</v>
      </c>
      <c r="BU173" s="131">
        <v>5</v>
      </c>
      <c r="BV173" s="204" t="s">
        <v>29</v>
      </c>
      <c r="BW173" s="204">
        <v>0</v>
      </c>
      <c r="BX173" s="204" t="s">
        <v>22</v>
      </c>
      <c r="BY173" s="204">
        <v>1.25</v>
      </c>
      <c r="BZ173" s="204" t="s">
        <v>22</v>
      </c>
      <c r="CA173" s="92">
        <v>1.25</v>
      </c>
      <c r="CB173" s="1" t="s">
        <v>22</v>
      </c>
      <c r="CC173" s="164">
        <v>1106</v>
      </c>
      <c r="CD173" s="1" t="s">
        <v>93</v>
      </c>
      <c r="CE173" s="1" t="s">
        <v>74</v>
      </c>
      <c r="CF173" s="1">
        <v>160</v>
      </c>
    </row>
    <row r="174" spans="1:84" ht="13.5" thickBot="1">
      <c r="A174" s="45">
        <v>104</v>
      </c>
      <c r="B174" s="64" t="s">
        <v>253</v>
      </c>
      <c r="C174" s="41">
        <v>8</v>
      </c>
      <c r="D174" s="41">
        <v>33.333333333333329</v>
      </c>
      <c r="E174" s="41" t="s">
        <v>33</v>
      </c>
      <c r="F174" s="41">
        <v>4</v>
      </c>
      <c r="G174" s="41">
        <v>16.666666666666664</v>
      </c>
      <c r="H174" s="41" t="s">
        <v>33</v>
      </c>
      <c r="I174" s="41">
        <v>4</v>
      </c>
      <c r="J174" s="41">
        <v>16.666666666666664</v>
      </c>
      <c r="K174" s="41" t="s">
        <v>33</v>
      </c>
      <c r="L174" s="41">
        <v>5</v>
      </c>
      <c r="M174" s="41">
        <v>20.833333333333336</v>
      </c>
      <c r="N174" s="41" t="s">
        <v>33</v>
      </c>
      <c r="O174" s="41">
        <v>4</v>
      </c>
      <c r="P174" s="41">
        <v>16.666666666666664</v>
      </c>
      <c r="Q174" s="41" t="s">
        <v>33</v>
      </c>
      <c r="R174" s="41">
        <v>17</v>
      </c>
      <c r="S174" s="41">
        <v>37.777777777777779</v>
      </c>
      <c r="T174" s="41" t="s">
        <v>33</v>
      </c>
      <c r="U174" s="41">
        <v>9</v>
      </c>
      <c r="V174" s="41">
        <v>30</v>
      </c>
      <c r="W174" s="41" t="s">
        <v>33</v>
      </c>
      <c r="X174" s="41">
        <v>2</v>
      </c>
      <c r="Y174" s="41">
        <v>8.3333333333333321</v>
      </c>
      <c r="Z174" s="41" t="s">
        <v>33</v>
      </c>
      <c r="AA174" s="45">
        <v>180.27777777777777</v>
      </c>
      <c r="AB174" s="45">
        <v>22.534722222222221</v>
      </c>
      <c r="AC174" s="89">
        <v>987</v>
      </c>
      <c r="AD174" s="41">
        <v>0</v>
      </c>
      <c r="AE174" s="41">
        <v>0</v>
      </c>
      <c r="AF174" s="41" t="s">
        <v>47</v>
      </c>
      <c r="AG174" s="41">
        <v>3.75</v>
      </c>
      <c r="AH174" s="41" t="s">
        <v>29</v>
      </c>
      <c r="AI174" s="41">
        <v>6.25</v>
      </c>
      <c r="AJ174" s="41" t="s">
        <v>29</v>
      </c>
      <c r="AK174" s="41">
        <v>0</v>
      </c>
      <c r="AL174" s="41" t="s">
        <v>22</v>
      </c>
      <c r="AM174" s="41">
        <v>1.25</v>
      </c>
      <c r="AN174" s="41" t="s">
        <v>22</v>
      </c>
      <c r="AO174" s="41">
        <v>2.5</v>
      </c>
      <c r="AP174" s="41" t="s">
        <v>22</v>
      </c>
      <c r="AQ174" s="41">
        <v>1.25</v>
      </c>
      <c r="AR174" s="41" t="s">
        <v>22</v>
      </c>
      <c r="AS174" s="41">
        <v>0</v>
      </c>
      <c r="AT174" s="41" t="s">
        <v>22</v>
      </c>
      <c r="AU174" s="41">
        <v>2.5</v>
      </c>
      <c r="AV174" s="41" t="s">
        <v>22</v>
      </c>
      <c r="AW174" s="41">
        <v>3.75</v>
      </c>
      <c r="AX174" s="41" t="s">
        <v>29</v>
      </c>
      <c r="AY174" s="41">
        <v>1.25</v>
      </c>
      <c r="AZ174" s="41" t="s">
        <v>22</v>
      </c>
      <c r="BA174" s="41">
        <v>1.25</v>
      </c>
      <c r="BB174" s="41" t="s">
        <v>22</v>
      </c>
      <c r="BC174" s="41">
        <v>2.5</v>
      </c>
      <c r="BD174" s="41" t="s">
        <v>22</v>
      </c>
      <c r="BE174" s="41">
        <v>2.5</v>
      </c>
      <c r="BF174" s="41" t="s">
        <v>22</v>
      </c>
      <c r="BG174" s="41">
        <v>1.25</v>
      </c>
      <c r="BH174" s="41" t="s">
        <v>22</v>
      </c>
      <c r="BI174" s="41">
        <v>3.75</v>
      </c>
      <c r="BJ174" s="41" t="s">
        <v>29</v>
      </c>
      <c r="BK174" s="41">
        <v>2.6666666666666665</v>
      </c>
      <c r="BL174" s="41" t="s">
        <v>22</v>
      </c>
      <c r="BM174" s="180">
        <v>3.333333333333333</v>
      </c>
      <c r="BN174" s="131" t="s">
        <v>22</v>
      </c>
      <c r="BO174" s="131">
        <v>5.333333333333333</v>
      </c>
      <c r="BP174" s="131" t="s">
        <v>29</v>
      </c>
      <c r="BQ174" s="131">
        <v>2.5</v>
      </c>
      <c r="BR174" s="131" t="s">
        <v>22</v>
      </c>
      <c r="BS174" s="131">
        <v>2.5</v>
      </c>
      <c r="BT174" s="131" t="s">
        <v>22</v>
      </c>
      <c r="BU174" s="131">
        <v>2.5</v>
      </c>
      <c r="BV174" s="204" t="s">
        <v>22</v>
      </c>
      <c r="BW174" s="204">
        <v>5</v>
      </c>
      <c r="BX174" s="204" t="s">
        <v>29</v>
      </c>
      <c r="BY174" s="204">
        <v>1.25</v>
      </c>
      <c r="BZ174" s="204" t="s">
        <v>22</v>
      </c>
      <c r="CA174" s="92">
        <v>0</v>
      </c>
      <c r="CB174" s="1" t="s">
        <v>22</v>
      </c>
      <c r="CC174" s="164">
        <v>1106</v>
      </c>
      <c r="CD174" s="1" t="s">
        <v>93</v>
      </c>
      <c r="CE174" s="1" t="s">
        <v>74</v>
      </c>
      <c r="CF174" s="1">
        <v>166</v>
      </c>
    </row>
    <row r="175" spans="1:84" ht="13.5" thickBot="1">
      <c r="A175" s="45"/>
      <c r="B175" s="64"/>
      <c r="C175" s="41">
        <f>AVERAGE(C109:C174)</f>
        <v>7.7424242424242422</v>
      </c>
      <c r="D175" s="41">
        <f t="shared" ref="D175:Z175" si="0">AVERAGE(D109:D174)</f>
        <v>32.260101010101017</v>
      </c>
      <c r="E175" s="41" t="e">
        <f t="shared" si="0"/>
        <v>#DIV/0!</v>
      </c>
      <c r="F175" s="41">
        <f t="shared" si="0"/>
        <v>8.8333333333333339</v>
      </c>
      <c r="G175" s="41">
        <f t="shared" si="0"/>
        <v>36.80555555555555</v>
      </c>
      <c r="H175" s="41" t="e">
        <f t="shared" si="0"/>
        <v>#DIV/0!</v>
      </c>
      <c r="I175" s="41">
        <f t="shared" si="0"/>
        <v>6.6969696969696972</v>
      </c>
      <c r="J175" s="41">
        <f t="shared" si="0"/>
        <v>27.904040404040405</v>
      </c>
      <c r="K175" s="41" t="e">
        <f t="shared" si="0"/>
        <v>#DIV/0!</v>
      </c>
      <c r="L175" s="41">
        <f t="shared" si="0"/>
        <v>7.9242424242424239</v>
      </c>
      <c r="M175" s="41">
        <f t="shared" si="0"/>
        <v>33.017676767676782</v>
      </c>
      <c r="N175" s="41" t="e">
        <f t="shared" si="0"/>
        <v>#DIV/0!</v>
      </c>
      <c r="O175" s="41">
        <f t="shared" si="0"/>
        <v>9.9848484848484844</v>
      </c>
      <c r="P175" s="41">
        <f t="shared" si="0"/>
        <v>41.603535353535364</v>
      </c>
      <c r="Q175" s="41" t="e">
        <f t="shared" si="0"/>
        <v>#DIV/0!</v>
      </c>
      <c r="R175" s="41">
        <f t="shared" si="0"/>
        <v>15.969696969696969</v>
      </c>
      <c r="S175" s="41">
        <f t="shared" si="0"/>
        <v>35.488215488215488</v>
      </c>
      <c r="T175" s="41" t="e">
        <f t="shared" si="0"/>
        <v>#DIV/0!</v>
      </c>
      <c r="U175" s="41">
        <f t="shared" si="0"/>
        <v>9.5303030303030312</v>
      </c>
      <c r="V175" s="41">
        <f t="shared" si="0"/>
        <v>31.767676767676779</v>
      </c>
      <c r="W175" s="41" t="e">
        <f t="shared" si="0"/>
        <v>#DIV/0!</v>
      </c>
      <c r="X175" s="41">
        <f t="shared" si="0"/>
        <v>6.5454545454545459</v>
      </c>
      <c r="Y175" s="41">
        <f t="shared" si="0"/>
        <v>27.27272727272728</v>
      </c>
      <c r="Z175" s="41" t="e">
        <f t="shared" si="0"/>
        <v>#DIV/0!</v>
      </c>
      <c r="AA175" s="45"/>
      <c r="AB175" s="45"/>
      <c r="AC175" s="89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180"/>
      <c r="BN175" s="131"/>
      <c r="BO175" s="131"/>
      <c r="BP175" s="131"/>
      <c r="BQ175" s="131"/>
      <c r="BR175" s="131"/>
      <c r="BS175" s="131"/>
      <c r="BT175" s="131"/>
      <c r="BU175" s="131"/>
      <c r="BV175" s="204"/>
      <c r="BW175" s="204"/>
      <c r="BX175" s="204"/>
      <c r="BY175" s="204"/>
      <c r="BZ175" s="204"/>
      <c r="CA175" s="92"/>
      <c r="CB175" s="1"/>
      <c r="CC175" s="164"/>
      <c r="CD175" s="1"/>
      <c r="CF175" s="1"/>
    </row>
    <row r="176" spans="1:84" ht="13.5" thickBot="1">
      <c r="A176" s="45"/>
      <c r="B176" s="64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5"/>
      <c r="AB176" s="45"/>
      <c r="AC176" s="89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180"/>
      <c r="BN176" s="131"/>
      <c r="BO176" s="131"/>
      <c r="BP176" s="131"/>
      <c r="BQ176" s="131"/>
      <c r="BR176" s="131"/>
      <c r="BS176" s="131"/>
      <c r="BT176" s="131"/>
      <c r="BU176" s="131"/>
      <c r="BV176" s="204"/>
      <c r="BW176" s="204"/>
      <c r="BX176" s="204"/>
      <c r="BY176" s="204"/>
      <c r="BZ176" s="204"/>
      <c r="CA176" s="92"/>
      <c r="CB176" s="1"/>
      <c r="CC176" s="164"/>
      <c r="CD176" s="1"/>
      <c r="CF176" s="1"/>
    </row>
    <row r="177" spans="1:84" ht="13.5" thickBot="1">
      <c r="A177" s="45"/>
      <c r="B177" s="64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5"/>
      <c r="AB177" s="45"/>
      <c r="AC177" s="89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180"/>
      <c r="BN177" s="131"/>
      <c r="BO177" s="131"/>
      <c r="BP177" s="131"/>
      <c r="BQ177" s="131"/>
      <c r="BR177" s="131"/>
      <c r="BS177" s="131"/>
      <c r="BT177" s="131"/>
      <c r="BU177" s="131"/>
      <c r="BV177" s="204"/>
      <c r="BW177" s="204"/>
      <c r="BX177" s="204"/>
      <c r="BY177" s="204"/>
      <c r="BZ177" s="204"/>
      <c r="CA177" s="92"/>
      <c r="CB177" s="1"/>
      <c r="CC177" s="164"/>
      <c r="CD177" s="1"/>
      <c r="CF177" s="1"/>
    </row>
    <row r="178" spans="1:84" ht="13.5" thickBot="1">
      <c r="A178" s="45"/>
      <c r="B178" s="64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5"/>
      <c r="AB178" s="45"/>
      <c r="AC178" s="89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180"/>
      <c r="BN178" s="131"/>
      <c r="BO178" s="131"/>
      <c r="BP178" s="131"/>
      <c r="BQ178" s="131"/>
      <c r="BR178" s="131"/>
      <c r="BS178" s="131"/>
      <c r="BT178" s="131"/>
      <c r="BU178" s="131"/>
      <c r="BV178" s="204"/>
      <c r="BW178" s="204"/>
      <c r="BX178" s="204"/>
      <c r="BY178" s="204"/>
      <c r="BZ178" s="204"/>
      <c r="CA178" s="92"/>
      <c r="CB178" s="1"/>
      <c r="CC178" s="164"/>
      <c r="CD178" s="1"/>
      <c r="CF178" s="1"/>
    </row>
    <row r="179" spans="1:84" ht="13.5" thickBot="1">
      <c r="A179" s="45"/>
      <c r="B179" s="64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5"/>
      <c r="AB179" s="45"/>
      <c r="AC179" s="89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180"/>
      <c r="BN179" s="131"/>
      <c r="BO179" s="131"/>
      <c r="BP179" s="131"/>
      <c r="BQ179" s="131"/>
      <c r="BR179" s="131"/>
      <c r="BS179" s="131"/>
      <c r="BT179" s="131"/>
      <c r="BU179" s="131"/>
      <c r="BV179" s="204"/>
      <c r="BW179" s="204"/>
      <c r="BX179" s="204"/>
      <c r="BY179" s="204"/>
      <c r="BZ179" s="204"/>
      <c r="CA179" s="92"/>
      <c r="CB179" s="1"/>
      <c r="CC179" s="164"/>
      <c r="CD179" s="1"/>
      <c r="CF179" s="1"/>
    </row>
    <row r="180" spans="1:84" ht="13.5" thickBot="1">
      <c r="A180" s="45"/>
      <c r="B180" s="64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5"/>
      <c r="AB180" s="45"/>
      <c r="AC180" s="89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180"/>
      <c r="BN180" s="131"/>
      <c r="BO180" s="131"/>
      <c r="BP180" s="131"/>
      <c r="BQ180" s="131"/>
      <c r="BR180" s="131"/>
      <c r="BS180" s="131"/>
      <c r="BT180" s="131"/>
      <c r="BU180" s="131"/>
      <c r="BV180" s="204"/>
      <c r="BW180" s="204"/>
      <c r="BX180" s="204"/>
      <c r="BY180" s="204"/>
      <c r="BZ180" s="204"/>
      <c r="CA180" s="92"/>
      <c r="CB180" s="1"/>
      <c r="CC180" s="164"/>
      <c r="CD180" s="1"/>
      <c r="CF180" s="1"/>
    </row>
    <row r="181" spans="1:84" ht="13.5" thickBot="1">
      <c r="A181" s="45"/>
      <c r="B181" s="64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5"/>
      <c r="AB181" s="45"/>
      <c r="AC181" s="89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180"/>
      <c r="BN181" s="131"/>
      <c r="BO181" s="131"/>
      <c r="BP181" s="131"/>
      <c r="BQ181" s="131"/>
      <c r="BR181" s="131"/>
      <c r="BS181" s="131"/>
      <c r="BT181" s="131"/>
      <c r="BU181" s="131"/>
      <c r="BV181" s="204"/>
      <c r="BW181" s="204"/>
      <c r="BX181" s="204"/>
      <c r="BY181" s="204"/>
      <c r="BZ181" s="204"/>
      <c r="CA181" s="92"/>
      <c r="CB181" s="1"/>
      <c r="CC181" s="164"/>
      <c r="CD181" s="1"/>
      <c r="CF181" s="1"/>
    </row>
    <row r="182" spans="1:84" ht="13.5" thickBot="1">
      <c r="A182" s="45"/>
      <c r="B182" s="64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5"/>
      <c r="AB182" s="45"/>
      <c r="AC182" s="89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180"/>
      <c r="BN182" s="131"/>
      <c r="BO182" s="131"/>
      <c r="BP182" s="45"/>
      <c r="BQ182" s="131"/>
      <c r="BR182" s="131"/>
      <c r="BS182" s="131"/>
      <c r="BT182" s="131"/>
      <c r="BU182" s="131"/>
      <c r="BV182" s="204"/>
      <c r="BW182" s="204"/>
      <c r="BX182" s="204"/>
      <c r="BY182" s="204"/>
      <c r="BZ182" s="204"/>
      <c r="CA182" s="92"/>
      <c r="CB182" s="1"/>
      <c r="CC182" s="164"/>
      <c r="CD182" s="1"/>
      <c r="CF182" s="1"/>
    </row>
    <row r="183" spans="1:84" ht="13.5" thickBot="1">
      <c r="A183" s="45"/>
      <c r="B183" s="64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5"/>
      <c r="AB183" s="45"/>
      <c r="AC183" s="89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180"/>
      <c r="BN183" s="131"/>
      <c r="BO183" s="131"/>
      <c r="BP183" s="131"/>
      <c r="BQ183" s="131"/>
      <c r="BR183" s="131"/>
      <c r="BS183" s="131"/>
      <c r="BT183" s="131"/>
      <c r="BU183" s="131"/>
      <c r="BV183" s="204"/>
      <c r="BW183" s="204"/>
      <c r="BX183" s="204"/>
      <c r="BY183" s="204"/>
      <c r="BZ183" s="204"/>
      <c r="CA183" s="92"/>
      <c r="CB183" s="1"/>
      <c r="CC183" s="164"/>
      <c r="CD183" s="1"/>
      <c r="CF183" s="1"/>
    </row>
    <row r="184" spans="1:84" ht="13.5" thickBot="1">
      <c r="A184" s="45"/>
      <c r="B184" s="64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5"/>
      <c r="AB184" s="45"/>
      <c r="AC184" s="89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180"/>
      <c r="BN184" s="131"/>
      <c r="BO184" s="131"/>
      <c r="BP184" s="131"/>
      <c r="BQ184" s="131"/>
      <c r="BR184" s="131"/>
      <c r="BS184" s="131"/>
      <c r="BT184" s="131"/>
      <c r="BU184" s="131"/>
      <c r="BV184" s="204"/>
      <c r="BW184" s="204"/>
      <c r="BX184" s="204"/>
      <c r="BY184" s="204"/>
      <c r="BZ184" s="204"/>
      <c r="CA184" s="92"/>
      <c r="CB184" s="1"/>
      <c r="CC184" s="164"/>
      <c r="CD184" s="1"/>
      <c r="CF184" s="1"/>
    </row>
    <row r="185" spans="1:84" ht="13.5" thickBot="1">
      <c r="A185" s="45"/>
      <c r="B185" s="64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5"/>
      <c r="AB185" s="45"/>
      <c r="AC185" s="89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180"/>
      <c r="BN185" s="131"/>
      <c r="BO185" s="131"/>
      <c r="BP185" s="131"/>
      <c r="BQ185" s="131"/>
      <c r="BR185" s="131"/>
      <c r="BS185" s="131"/>
      <c r="BT185" s="131"/>
      <c r="BU185" s="131"/>
      <c r="BV185" s="204"/>
      <c r="BW185" s="204"/>
      <c r="BX185" s="204"/>
      <c r="BY185" s="204"/>
      <c r="BZ185" s="204"/>
      <c r="CA185" s="92"/>
      <c r="CB185" s="1"/>
      <c r="CC185" s="164"/>
      <c r="CD185" s="1"/>
      <c r="CF185" s="1"/>
    </row>
    <row r="186" spans="1:84" ht="13.5" thickBot="1">
      <c r="A186" s="45"/>
      <c r="B186" s="64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5"/>
      <c r="AB186" s="45"/>
      <c r="AC186" s="89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180"/>
      <c r="BN186" s="131"/>
      <c r="BO186" s="131"/>
      <c r="BP186" s="131"/>
      <c r="BQ186" s="131"/>
      <c r="BR186" s="131"/>
      <c r="BS186" s="131"/>
      <c r="BT186" s="131"/>
      <c r="BU186" s="131"/>
      <c r="BV186" s="204"/>
      <c r="BW186" s="204"/>
      <c r="BX186" s="204"/>
      <c r="BY186" s="204"/>
      <c r="BZ186" s="204"/>
      <c r="CA186" s="92"/>
      <c r="CB186" s="1"/>
      <c r="CC186" s="164"/>
      <c r="CD186" s="1"/>
      <c r="CF186" s="1"/>
    </row>
    <row r="187" spans="1:84" ht="13.5" thickBot="1">
      <c r="A187" s="45"/>
      <c r="B187" s="64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5"/>
      <c r="AB187" s="45"/>
      <c r="AC187" s="89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180"/>
      <c r="BN187" s="131"/>
      <c r="BO187" s="131"/>
      <c r="BP187" s="131"/>
      <c r="BQ187" s="131"/>
      <c r="BR187" s="131"/>
      <c r="BS187" s="131"/>
      <c r="BT187" s="131"/>
      <c r="BU187" s="131"/>
      <c r="BV187" s="204"/>
      <c r="BW187" s="204"/>
      <c r="BX187" s="204"/>
      <c r="BY187" s="204"/>
      <c r="BZ187" s="204"/>
      <c r="CA187" s="92"/>
      <c r="CB187" s="1"/>
      <c r="CC187" s="164"/>
      <c r="CD187" s="1"/>
      <c r="CF187" s="1"/>
    </row>
    <row r="188" spans="1:84" ht="13.5" thickBot="1">
      <c r="A188" s="45"/>
      <c r="B188" s="64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5"/>
      <c r="AB188" s="45"/>
      <c r="AC188" s="89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180"/>
      <c r="BN188" s="131"/>
      <c r="BO188" s="131"/>
      <c r="BP188" s="131"/>
      <c r="BQ188" s="131"/>
      <c r="BR188" s="131"/>
      <c r="BS188" s="131"/>
      <c r="BT188" s="131"/>
      <c r="BU188" s="131"/>
      <c r="BV188" s="204"/>
      <c r="BW188" s="204"/>
      <c r="BX188" s="204"/>
      <c r="BY188" s="204"/>
      <c r="BZ188" s="204"/>
      <c r="CA188" s="92"/>
      <c r="CB188" s="1"/>
      <c r="CC188" s="164"/>
      <c r="CD188" s="1"/>
      <c r="CF188" s="1"/>
    </row>
    <row r="189" spans="1:84" ht="13.5" thickBot="1">
      <c r="A189" s="45"/>
      <c r="B189" s="64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5"/>
      <c r="AB189" s="45"/>
      <c r="AC189" s="89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180"/>
      <c r="BN189" s="131"/>
      <c r="BO189" s="131"/>
      <c r="BP189" s="45"/>
      <c r="BQ189" s="131"/>
      <c r="BR189" s="131"/>
      <c r="BS189" s="131"/>
      <c r="BT189" s="131"/>
      <c r="BU189" s="131"/>
      <c r="BV189" s="204"/>
      <c r="BW189" s="204"/>
      <c r="BX189" s="204"/>
      <c r="BY189" s="204"/>
      <c r="BZ189" s="204"/>
      <c r="CA189" s="92"/>
      <c r="CB189" s="1"/>
      <c r="CC189" s="164"/>
      <c r="CD189" s="1"/>
      <c r="CF189" s="1"/>
    </row>
    <row r="190" spans="1:84" ht="13.5" thickBot="1">
      <c r="A190" s="45"/>
      <c r="B190" s="64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5"/>
      <c r="AB190" s="45"/>
      <c r="AC190" s="89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180"/>
      <c r="BN190" s="131"/>
      <c r="BO190" s="131"/>
      <c r="BP190" s="131"/>
      <c r="BQ190" s="131"/>
      <c r="BR190" s="131"/>
      <c r="BS190" s="131"/>
      <c r="BT190" s="131"/>
      <c r="BU190" s="131"/>
      <c r="BV190" s="204"/>
      <c r="BW190" s="204"/>
      <c r="BX190" s="204"/>
      <c r="BY190" s="204"/>
      <c r="BZ190" s="204"/>
      <c r="CA190" s="92"/>
      <c r="CB190" s="1"/>
      <c r="CC190" s="164"/>
      <c r="CD190" s="1"/>
      <c r="CF190" s="1"/>
    </row>
    <row r="191" spans="1:84" ht="13.5" thickBot="1">
      <c r="A191" s="45"/>
      <c r="B191" s="64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5"/>
      <c r="AB191" s="45"/>
      <c r="AC191" s="89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180"/>
      <c r="BN191" s="131"/>
      <c r="BO191" s="131"/>
      <c r="BP191" s="131"/>
      <c r="BQ191" s="131"/>
      <c r="BR191" s="131"/>
      <c r="BS191" s="131"/>
      <c r="BT191" s="131"/>
      <c r="BU191" s="131"/>
      <c r="BV191" s="204"/>
      <c r="BW191" s="204"/>
      <c r="BX191" s="204"/>
      <c r="BY191" s="204"/>
      <c r="BZ191" s="204"/>
      <c r="CA191" s="92"/>
      <c r="CB191" s="1"/>
      <c r="CC191" s="164"/>
      <c r="CD191" s="1"/>
      <c r="CF191" s="1"/>
    </row>
    <row r="192" spans="1:84" ht="13.5" thickBot="1">
      <c r="A192" s="45"/>
      <c r="B192" s="64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5"/>
      <c r="AB192" s="45"/>
      <c r="AC192" s="89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180"/>
      <c r="BN192" s="131"/>
      <c r="BO192" s="131"/>
      <c r="BP192" s="131"/>
      <c r="BQ192" s="131"/>
      <c r="BR192" s="131"/>
      <c r="BS192" s="131"/>
      <c r="BT192" s="131"/>
      <c r="BU192" s="131"/>
      <c r="BV192" s="204"/>
      <c r="BW192" s="204"/>
      <c r="BX192" s="204"/>
      <c r="BY192" s="204"/>
      <c r="BZ192" s="204"/>
      <c r="CA192" s="92"/>
      <c r="CB192" s="1"/>
      <c r="CC192" s="164"/>
      <c r="CD192" s="1"/>
      <c r="CF192" s="1"/>
    </row>
    <row r="193" spans="1:303" ht="13.5" thickBot="1">
      <c r="A193" s="45"/>
      <c r="B193" s="64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5"/>
      <c r="AB193" s="45"/>
      <c r="AC193" s="89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180"/>
      <c r="BN193" s="131"/>
      <c r="BO193" s="131"/>
      <c r="BP193" s="131"/>
      <c r="BQ193" s="131"/>
      <c r="BR193" s="131"/>
      <c r="BS193" s="131"/>
      <c r="BT193" s="131"/>
      <c r="BU193" s="131"/>
      <c r="BV193" s="204"/>
      <c r="BW193" s="204"/>
      <c r="BX193" s="204"/>
      <c r="BY193" s="204"/>
      <c r="BZ193" s="204"/>
      <c r="CA193" s="92"/>
      <c r="CB193" s="1"/>
      <c r="CC193" s="164"/>
      <c r="CD193" s="1"/>
      <c r="CF193" s="1"/>
    </row>
    <row r="194" spans="1:303" ht="13.5" thickBot="1">
      <c r="A194" s="45"/>
      <c r="B194" s="64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5"/>
      <c r="AB194" s="45"/>
      <c r="AC194" s="89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180"/>
      <c r="BN194" s="131"/>
      <c r="BO194" s="131"/>
      <c r="BP194" s="131"/>
      <c r="BQ194" s="131"/>
      <c r="BR194" s="131"/>
      <c r="BS194" s="131"/>
      <c r="BT194" s="131"/>
      <c r="BU194" s="131"/>
      <c r="BV194" s="204"/>
      <c r="BW194" s="204"/>
      <c r="BX194" s="204"/>
      <c r="BY194" s="204"/>
      <c r="BZ194" s="204"/>
      <c r="CA194" s="92"/>
      <c r="CB194" s="1"/>
      <c r="CC194" s="164"/>
      <c r="CD194" s="1"/>
      <c r="CF194" s="1"/>
      <c r="KL194" s="2"/>
      <c r="KM194" s="2"/>
      <c r="KN194" s="2"/>
    </row>
    <row r="195" spans="1:303" ht="13.5" thickBot="1">
      <c r="A195" s="45"/>
      <c r="B195" s="64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5"/>
      <c r="AB195" s="45"/>
      <c r="AC195" s="89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180"/>
      <c r="BN195" s="131"/>
      <c r="BO195" s="131"/>
      <c r="BP195" s="131"/>
      <c r="BQ195" s="131"/>
      <c r="BR195" s="131"/>
      <c r="BS195" s="131"/>
      <c r="BT195" s="131"/>
      <c r="BU195" s="131"/>
      <c r="BV195" s="204"/>
      <c r="BW195" s="204"/>
      <c r="BX195" s="204"/>
      <c r="BY195" s="204"/>
      <c r="BZ195" s="204"/>
      <c r="CA195" s="92"/>
      <c r="CB195" s="1"/>
      <c r="CC195" s="164"/>
      <c r="CD195" s="1"/>
      <c r="CF195" s="1"/>
    </row>
    <row r="196" spans="1:303" ht="13.5" thickBot="1">
      <c r="A196" s="45"/>
      <c r="B196" s="64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5"/>
      <c r="AB196" s="45"/>
      <c r="AC196" s="89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180"/>
      <c r="BN196" s="131"/>
      <c r="BO196" s="131"/>
      <c r="BP196" s="131"/>
      <c r="BQ196" s="131"/>
      <c r="BR196" s="131"/>
      <c r="BS196" s="131"/>
      <c r="BT196" s="131"/>
      <c r="BU196" s="131"/>
      <c r="BV196" s="204"/>
      <c r="BW196" s="204"/>
      <c r="BX196" s="204"/>
      <c r="BY196" s="204"/>
      <c r="BZ196" s="204"/>
      <c r="CA196" s="92"/>
      <c r="CB196" s="1"/>
      <c r="CC196" s="164"/>
      <c r="CD196" s="1"/>
      <c r="CF196" s="1"/>
    </row>
    <row r="197" spans="1:303" ht="13.5" thickBot="1">
      <c r="A197" s="45"/>
      <c r="B197" s="64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5"/>
      <c r="AB197" s="45"/>
      <c r="AC197" s="89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180"/>
      <c r="BN197" s="131"/>
      <c r="BO197" s="131"/>
      <c r="BP197" s="131"/>
      <c r="BQ197" s="131"/>
      <c r="BR197" s="131"/>
      <c r="BS197" s="131"/>
      <c r="BT197" s="131"/>
      <c r="BU197" s="131"/>
      <c r="BV197" s="204"/>
      <c r="BW197" s="204"/>
      <c r="BX197" s="204"/>
      <c r="BY197" s="204"/>
      <c r="BZ197" s="204"/>
      <c r="CA197" s="92"/>
      <c r="CB197" s="1"/>
      <c r="CC197" s="164"/>
      <c r="CD197" s="1"/>
      <c r="CF197" s="1"/>
    </row>
    <row r="198" spans="1:303" ht="13.5" thickBot="1">
      <c r="A198" s="45"/>
      <c r="B198" s="64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5"/>
      <c r="AB198" s="45"/>
      <c r="AC198" s="89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180"/>
      <c r="BN198" s="131"/>
      <c r="BO198" s="131"/>
      <c r="BP198" s="131"/>
      <c r="BQ198" s="131"/>
      <c r="BR198" s="131"/>
      <c r="BS198" s="131"/>
      <c r="BT198" s="131"/>
      <c r="BU198" s="131"/>
      <c r="BV198" s="204"/>
      <c r="BW198" s="204"/>
      <c r="BX198" s="204"/>
      <c r="BY198" s="204"/>
      <c r="BZ198" s="204"/>
      <c r="CA198" s="92"/>
      <c r="CB198" s="1"/>
      <c r="CC198" s="164"/>
      <c r="CD198" s="1"/>
      <c r="CF198" s="1"/>
    </row>
    <row r="199" spans="1:303" ht="13.5" thickBot="1">
      <c r="A199" s="45"/>
      <c r="B199" s="64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5"/>
      <c r="AB199" s="45"/>
      <c r="AC199" s="89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180"/>
      <c r="BN199" s="131"/>
      <c r="BO199" s="131"/>
      <c r="BP199" s="131"/>
      <c r="BQ199" s="131"/>
      <c r="BR199" s="131"/>
      <c r="BS199" s="131"/>
      <c r="BT199" s="131"/>
      <c r="BU199" s="131"/>
      <c r="BV199" s="204"/>
      <c r="BW199" s="204"/>
      <c r="BX199" s="204"/>
      <c r="BY199" s="204"/>
      <c r="BZ199" s="204"/>
      <c r="CA199" s="92"/>
      <c r="CB199" s="1"/>
      <c r="CC199" s="164"/>
      <c r="CD199" s="1"/>
      <c r="CF199" s="1"/>
    </row>
    <row r="200" spans="1:303" ht="13.5" thickBot="1">
      <c r="A200" s="45"/>
      <c r="B200" s="64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5"/>
      <c r="AB200" s="45"/>
      <c r="AC200" s="89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180"/>
      <c r="BN200" s="131"/>
      <c r="BO200" s="131"/>
      <c r="BP200" s="45"/>
      <c r="BQ200" s="131"/>
      <c r="BR200" s="131"/>
      <c r="BS200" s="131"/>
      <c r="BT200" s="131"/>
      <c r="BU200" s="131"/>
      <c r="BV200" s="204"/>
      <c r="BW200" s="204"/>
      <c r="BX200" s="204"/>
      <c r="BY200" s="204"/>
      <c r="BZ200" s="204"/>
      <c r="CA200" s="92"/>
      <c r="CB200" s="1"/>
      <c r="CC200" s="164"/>
      <c r="CD200" s="1"/>
      <c r="CF200" s="1"/>
    </row>
    <row r="201" spans="1:303" ht="13.5" thickBot="1">
      <c r="A201" s="45"/>
      <c r="B201" s="64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5"/>
      <c r="AB201" s="45"/>
      <c r="AC201" s="89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180"/>
      <c r="BN201" s="131"/>
      <c r="BO201" s="131"/>
      <c r="BP201" s="45"/>
      <c r="BQ201" s="131"/>
      <c r="BR201" s="131"/>
      <c r="BS201" s="131"/>
      <c r="BT201" s="131"/>
      <c r="BU201" s="131"/>
      <c r="BV201" s="204"/>
      <c r="BW201" s="204"/>
      <c r="BX201" s="204"/>
      <c r="BY201" s="204"/>
      <c r="BZ201" s="204"/>
      <c r="CA201" s="92"/>
      <c r="CB201" s="1"/>
      <c r="CC201" s="164"/>
      <c r="CD201" s="1"/>
      <c r="CF201" s="1"/>
      <c r="KO201" s="2"/>
      <c r="KP201" s="2"/>
      <c r="KQ201" s="2"/>
    </row>
    <row r="202" spans="1:303" ht="13.5" thickBot="1">
      <c r="A202" s="45"/>
      <c r="B202" s="64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5"/>
      <c r="AB202" s="45"/>
      <c r="AC202" s="89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180"/>
      <c r="BN202" s="131"/>
      <c r="BO202" s="131"/>
      <c r="BP202" s="131"/>
      <c r="BQ202" s="131"/>
      <c r="BR202" s="131"/>
      <c r="BS202" s="131"/>
      <c r="BT202" s="131"/>
      <c r="BU202" s="131"/>
      <c r="BV202" s="204"/>
      <c r="BW202" s="204"/>
      <c r="BX202" s="204"/>
      <c r="BY202" s="204"/>
      <c r="BZ202" s="204"/>
      <c r="CA202" s="92"/>
      <c r="CB202" s="1"/>
      <c r="CC202" s="164"/>
      <c r="CD202" s="1"/>
      <c r="CF202" s="1"/>
    </row>
    <row r="203" spans="1:303" ht="13.5" thickBot="1">
      <c r="A203" s="45"/>
      <c r="B203" s="64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5"/>
      <c r="AB203" s="45"/>
      <c r="AC203" s="89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180"/>
      <c r="BN203" s="131"/>
      <c r="BO203" s="131"/>
      <c r="BP203" s="131"/>
      <c r="BQ203" s="131"/>
      <c r="BR203" s="131"/>
      <c r="BS203" s="131"/>
      <c r="BT203" s="131"/>
      <c r="BU203" s="131"/>
      <c r="BV203" s="204"/>
      <c r="BW203" s="204"/>
      <c r="BX203" s="204"/>
      <c r="BY203" s="204"/>
      <c r="BZ203" s="204"/>
      <c r="CA203" s="92"/>
      <c r="CB203" s="1"/>
      <c r="CC203" s="164"/>
      <c r="CD203" s="1"/>
      <c r="CF203" s="1"/>
    </row>
    <row r="204" spans="1:303" ht="13.5" thickBot="1">
      <c r="A204" s="45"/>
      <c r="B204" s="64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5"/>
      <c r="AB204" s="45"/>
      <c r="AC204" s="89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180"/>
      <c r="BN204" s="131"/>
      <c r="BO204" s="131"/>
      <c r="BP204" s="45"/>
      <c r="BQ204" s="131"/>
      <c r="BR204" s="131"/>
      <c r="BS204" s="131"/>
      <c r="BT204" s="131"/>
      <c r="BU204" s="131"/>
      <c r="BV204" s="204"/>
      <c r="BW204" s="204"/>
      <c r="BX204" s="204"/>
      <c r="BY204" s="204"/>
      <c r="BZ204" s="204"/>
      <c r="CA204" s="92"/>
      <c r="CB204" s="1"/>
      <c r="CC204" s="164"/>
      <c r="CD204" s="1"/>
      <c r="CF204" s="1"/>
      <c r="KG204" s="2"/>
      <c r="KH204" s="2"/>
      <c r="KI204" s="2"/>
    </row>
    <row r="205" spans="1:303" ht="13.5" thickBot="1">
      <c r="A205" s="45"/>
      <c r="B205" s="64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5"/>
      <c r="AB205" s="45"/>
      <c r="AC205" s="89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180"/>
      <c r="BN205" s="131"/>
      <c r="BO205" s="131"/>
      <c r="BP205" s="45"/>
      <c r="BQ205" s="131"/>
      <c r="BR205" s="131"/>
      <c r="BS205" s="131"/>
      <c r="BT205" s="131"/>
      <c r="BU205" s="131"/>
      <c r="BV205" s="204"/>
      <c r="BW205" s="204"/>
      <c r="BX205" s="204"/>
      <c r="BY205" s="204"/>
      <c r="BZ205" s="204"/>
      <c r="CA205" s="92"/>
      <c r="CB205" s="1"/>
      <c r="CC205" s="164"/>
      <c r="CD205" s="1"/>
      <c r="CF205" s="1"/>
    </row>
    <row r="206" spans="1:303" ht="13.5" thickBot="1">
      <c r="A206" s="45"/>
      <c r="B206" s="64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5"/>
      <c r="AB206" s="45"/>
      <c r="AC206" s="89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180"/>
      <c r="BN206" s="131"/>
      <c r="BO206" s="131"/>
      <c r="BP206" s="131"/>
      <c r="BQ206" s="131"/>
      <c r="BR206" s="131"/>
      <c r="BS206" s="131"/>
      <c r="BT206" s="131"/>
      <c r="BU206" s="131"/>
      <c r="BV206" s="204"/>
      <c r="BW206" s="204"/>
      <c r="BX206" s="204"/>
      <c r="BY206" s="204"/>
      <c r="BZ206" s="204"/>
      <c r="CA206" s="92"/>
      <c r="CB206" s="1"/>
      <c r="CC206" s="164"/>
      <c r="CD206" s="1"/>
      <c r="CF206" s="1"/>
    </row>
    <row r="207" spans="1:303" ht="13.5" thickBot="1">
      <c r="A207" s="45"/>
      <c r="B207" s="64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5"/>
      <c r="AB207" s="45"/>
      <c r="AC207" s="89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180"/>
      <c r="BN207" s="131"/>
      <c r="BO207" s="131"/>
      <c r="BP207" s="131"/>
      <c r="BQ207" s="131"/>
      <c r="BR207" s="131"/>
      <c r="BS207" s="131"/>
      <c r="BT207" s="131"/>
      <c r="BU207" s="131"/>
      <c r="BV207" s="204"/>
      <c r="BW207" s="204"/>
      <c r="BX207" s="204"/>
      <c r="BY207" s="204"/>
      <c r="BZ207" s="204"/>
      <c r="CA207" s="92"/>
      <c r="CB207" s="1"/>
      <c r="CC207" s="164"/>
      <c r="CD207" s="1"/>
      <c r="CF207" s="1"/>
    </row>
    <row r="208" spans="1:303" ht="13.5" thickBot="1">
      <c r="A208" s="45"/>
      <c r="B208" s="64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5"/>
      <c r="AB208" s="45"/>
      <c r="AC208" s="89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180"/>
      <c r="BN208" s="131"/>
      <c r="BO208" s="131"/>
      <c r="BP208" s="131"/>
      <c r="BQ208" s="131"/>
      <c r="BR208" s="131"/>
      <c r="BS208" s="131"/>
      <c r="BT208" s="131"/>
      <c r="BU208" s="131"/>
      <c r="BV208" s="204"/>
      <c r="BW208" s="204"/>
      <c r="BX208" s="204"/>
      <c r="BY208" s="204"/>
      <c r="BZ208" s="204"/>
      <c r="CA208" s="92"/>
      <c r="CB208" s="1"/>
      <c r="CC208" s="164"/>
      <c r="CD208" s="1"/>
      <c r="CF208" s="1"/>
    </row>
    <row r="209" spans="1:295" ht="13.5" thickBot="1">
      <c r="A209" s="45"/>
      <c r="B209" s="64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5"/>
      <c r="AB209" s="45"/>
      <c r="AC209" s="89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180"/>
      <c r="BN209" s="131"/>
      <c r="BO209" s="131"/>
      <c r="BP209" s="131"/>
      <c r="BQ209" s="131"/>
      <c r="BR209" s="131"/>
      <c r="BS209" s="131"/>
      <c r="BT209" s="131"/>
      <c r="BU209" s="131"/>
      <c r="BV209" s="204"/>
      <c r="BW209" s="204"/>
      <c r="BX209" s="204"/>
      <c r="BY209" s="204"/>
      <c r="BZ209" s="204"/>
      <c r="CA209" s="92"/>
      <c r="CB209" s="1"/>
      <c r="CC209" s="164"/>
      <c r="CD209" s="1"/>
      <c r="CF209" s="1"/>
    </row>
    <row r="210" spans="1:295" ht="13.5" thickBot="1">
      <c r="A210" s="45"/>
      <c r="B210" s="64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5"/>
      <c r="AB210" s="45"/>
      <c r="AC210" s="89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180"/>
      <c r="BN210" s="131"/>
      <c r="BO210" s="131"/>
      <c r="BP210" s="131"/>
      <c r="BQ210" s="131"/>
      <c r="BR210" s="131"/>
      <c r="BS210" s="131"/>
      <c r="BT210" s="131"/>
      <c r="BU210" s="131"/>
      <c r="BV210" s="204"/>
      <c r="BW210" s="204"/>
      <c r="BX210" s="204"/>
      <c r="BY210" s="204"/>
      <c r="BZ210" s="204"/>
      <c r="CA210" s="92"/>
      <c r="CB210" s="1"/>
      <c r="CC210" s="164"/>
      <c r="CD210" s="1"/>
      <c r="CF210" s="1"/>
    </row>
    <row r="211" spans="1:295" ht="13.5" thickBot="1">
      <c r="A211" s="45"/>
      <c r="B211" s="64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5"/>
      <c r="AB211" s="45"/>
      <c r="AC211" s="89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180"/>
      <c r="BN211" s="84"/>
      <c r="BO211" s="84"/>
      <c r="BP211" s="131"/>
      <c r="BQ211" s="131"/>
      <c r="BR211" s="131"/>
      <c r="BS211" s="131"/>
      <c r="BT211" s="131"/>
      <c r="BU211" s="131"/>
      <c r="BV211" s="204"/>
      <c r="BW211" s="204"/>
      <c r="BX211" s="204"/>
      <c r="BY211" s="204"/>
      <c r="BZ211" s="204"/>
      <c r="CA211" s="92"/>
      <c r="CB211" s="1"/>
      <c r="CC211" s="164"/>
      <c r="CD211" s="1"/>
      <c r="CF211" s="1"/>
    </row>
    <row r="212" spans="1:295" ht="13.5" thickBot="1">
      <c r="A212" s="45"/>
      <c r="B212" s="64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5"/>
      <c r="AB212" s="45"/>
      <c r="AC212" s="89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180"/>
      <c r="BN212" s="131"/>
      <c r="BO212" s="131"/>
      <c r="BP212" s="131"/>
      <c r="BQ212" s="131"/>
      <c r="BR212" s="131"/>
      <c r="BS212" s="131"/>
      <c r="BT212" s="131"/>
      <c r="BU212" s="131"/>
      <c r="BV212" s="204"/>
      <c r="BW212" s="204"/>
      <c r="BX212" s="204"/>
      <c r="BY212" s="204"/>
      <c r="BZ212" s="204"/>
      <c r="CA212" s="92"/>
      <c r="CB212" s="1"/>
      <c r="CC212" s="164"/>
      <c r="CD212" s="1"/>
      <c r="CF212" s="1"/>
    </row>
    <row r="213" spans="1:295" ht="13.5" thickBot="1">
      <c r="A213" s="45"/>
      <c r="B213" s="64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5"/>
      <c r="AB213" s="45"/>
      <c r="AC213" s="89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180"/>
      <c r="BN213" s="131"/>
      <c r="BO213" s="131"/>
      <c r="BP213" s="131"/>
      <c r="BQ213" s="131"/>
      <c r="BR213" s="131"/>
      <c r="BS213" s="131"/>
      <c r="BT213" s="131"/>
      <c r="BU213" s="131"/>
      <c r="BV213" s="204"/>
      <c r="BW213" s="204"/>
      <c r="BX213" s="204"/>
      <c r="BY213" s="204"/>
      <c r="BZ213" s="204"/>
      <c r="CA213" s="92"/>
      <c r="CB213" s="1"/>
      <c r="CC213" s="164"/>
      <c r="CD213" s="1"/>
      <c r="CF213" s="1"/>
    </row>
    <row r="214" spans="1:295" ht="13.5" thickBot="1">
      <c r="A214" s="45"/>
      <c r="B214" s="64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5"/>
      <c r="AB214" s="45"/>
      <c r="AC214" s="89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180"/>
      <c r="BN214" s="131"/>
      <c r="BO214" s="131"/>
      <c r="BP214" s="131"/>
      <c r="BQ214" s="131"/>
      <c r="BR214" s="131"/>
      <c r="BS214" s="131"/>
      <c r="BT214" s="131"/>
      <c r="BU214" s="131"/>
      <c r="BV214" s="204"/>
      <c r="BW214" s="204"/>
      <c r="BX214" s="204"/>
      <c r="BY214" s="204"/>
      <c r="BZ214" s="204"/>
      <c r="CA214" s="92"/>
      <c r="CB214" s="1"/>
      <c r="CC214" s="164"/>
      <c r="CD214" s="1"/>
      <c r="CF214" s="1"/>
    </row>
    <row r="215" spans="1:295" ht="13.5" thickBot="1">
      <c r="A215" s="45"/>
      <c r="B215" s="64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5"/>
      <c r="AB215" s="45"/>
      <c r="AC215" s="89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180"/>
      <c r="BN215" s="131"/>
      <c r="BO215" s="131"/>
      <c r="BP215" s="131"/>
      <c r="BQ215" s="131"/>
      <c r="BR215" s="131"/>
      <c r="BS215" s="131"/>
      <c r="BT215" s="131"/>
      <c r="BU215" s="131"/>
      <c r="BV215" s="204"/>
      <c r="BW215" s="204"/>
      <c r="BX215" s="204"/>
      <c r="BY215" s="204"/>
      <c r="BZ215" s="204"/>
      <c r="CA215" s="92"/>
      <c r="CB215" s="1"/>
      <c r="CC215" s="164"/>
      <c r="CD215" s="1"/>
      <c r="CF215" s="1"/>
    </row>
    <row r="216" spans="1:295" ht="13.5" thickBot="1">
      <c r="A216" s="45"/>
      <c r="B216" s="64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5"/>
      <c r="AB216" s="45"/>
      <c r="AC216" s="89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180"/>
      <c r="BN216" s="131"/>
      <c r="BO216" s="131"/>
      <c r="BP216" s="131"/>
      <c r="BQ216" s="131"/>
      <c r="BR216" s="131"/>
      <c r="BS216" s="131"/>
      <c r="BT216" s="131"/>
      <c r="BU216" s="131"/>
      <c r="BV216" s="204"/>
      <c r="BW216" s="204"/>
      <c r="BX216" s="204"/>
      <c r="BY216" s="204"/>
      <c r="BZ216" s="204"/>
      <c r="CA216" s="92"/>
      <c r="CB216" s="1"/>
      <c r="CC216" s="164"/>
      <c r="CD216" s="1"/>
      <c r="CF216" s="1"/>
      <c r="KG216" s="2"/>
      <c r="KH216" s="2"/>
      <c r="KI216" s="2"/>
    </row>
    <row r="217" spans="1:295" ht="13.5" thickBot="1">
      <c r="A217" s="45"/>
      <c r="B217" s="64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5"/>
      <c r="AB217" s="45"/>
      <c r="AC217" s="89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180"/>
      <c r="BN217" s="131"/>
      <c r="BO217" s="131"/>
      <c r="BP217" s="45"/>
      <c r="BQ217" s="131"/>
      <c r="BR217" s="131"/>
      <c r="BS217" s="131"/>
      <c r="BT217" s="131"/>
      <c r="BU217" s="131"/>
      <c r="BV217" s="204"/>
      <c r="BW217" s="204"/>
      <c r="BX217" s="204"/>
      <c r="BY217" s="204"/>
      <c r="BZ217" s="204"/>
      <c r="CA217" s="92"/>
      <c r="CB217" s="1"/>
      <c r="CC217" s="164"/>
      <c r="CD217" s="1"/>
      <c r="CF217" s="1"/>
    </row>
    <row r="218" spans="1:295" ht="13.5" thickBot="1">
      <c r="A218" s="45"/>
      <c r="B218" s="64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5"/>
      <c r="AB218" s="45"/>
      <c r="AC218" s="89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180"/>
      <c r="BN218" s="131"/>
      <c r="BO218" s="131"/>
      <c r="BP218" s="131"/>
      <c r="BQ218" s="131"/>
      <c r="BR218" s="131"/>
      <c r="BS218" s="131"/>
      <c r="BT218" s="131"/>
      <c r="BU218" s="131"/>
      <c r="BV218" s="204"/>
      <c r="BW218" s="204"/>
      <c r="BX218" s="204"/>
      <c r="BY218" s="204"/>
      <c r="BZ218" s="204"/>
      <c r="CA218" s="92"/>
      <c r="CB218" s="1"/>
      <c r="CC218" s="164"/>
      <c r="CD218" s="1"/>
      <c r="CF218" s="1"/>
    </row>
    <row r="219" spans="1:295" ht="13.5" thickBot="1">
      <c r="A219" s="45"/>
      <c r="B219" s="64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5"/>
      <c r="AB219" s="45"/>
      <c r="AC219" s="89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180"/>
      <c r="BN219" s="131"/>
      <c r="BO219" s="131"/>
      <c r="BP219" s="131"/>
      <c r="BQ219" s="131"/>
      <c r="BR219" s="131"/>
      <c r="BS219" s="131"/>
      <c r="BT219" s="131"/>
      <c r="BU219" s="131"/>
      <c r="BV219" s="204"/>
      <c r="BW219" s="204"/>
      <c r="BX219" s="204"/>
      <c r="BY219" s="204"/>
      <c r="BZ219" s="204"/>
      <c r="CA219" s="92"/>
      <c r="CB219" s="1"/>
      <c r="CC219" s="164"/>
      <c r="CD219" s="1"/>
      <c r="CF219" s="1"/>
    </row>
    <row r="220" spans="1:295" ht="13.5" thickBot="1">
      <c r="A220" s="45"/>
      <c r="B220" s="64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5"/>
      <c r="AB220" s="45"/>
      <c r="AC220" s="89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180"/>
      <c r="BN220" s="131"/>
      <c r="BO220" s="131"/>
      <c r="BP220" s="131"/>
      <c r="BQ220" s="131"/>
      <c r="BR220" s="131"/>
      <c r="BS220" s="131"/>
      <c r="BT220" s="131"/>
      <c r="BU220" s="131"/>
      <c r="BV220" s="204"/>
      <c r="BW220" s="204"/>
      <c r="BX220" s="204"/>
      <c r="BY220" s="204"/>
      <c r="BZ220" s="204"/>
      <c r="CA220" s="92"/>
      <c r="CB220" s="1"/>
      <c r="CC220" s="164"/>
      <c r="CD220" s="1"/>
      <c r="CF220" s="1"/>
    </row>
    <row r="221" spans="1:295" ht="13.5" thickBot="1">
      <c r="A221" s="45"/>
      <c r="B221" s="64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5"/>
      <c r="AB221" s="45"/>
      <c r="AC221" s="89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180"/>
      <c r="BN221" s="131"/>
      <c r="BO221" s="131"/>
      <c r="BP221" s="131"/>
      <c r="BQ221" s="131"/>
      <c r="BR221" s="131"/>
      <c r="BS221" s="131"/>
      <c r="BT221" s="131"/>
      <c r="BU221" s="131"/>
      <c r="BV221" s="204"/>
      <c r="BW221" s="204"/>
      <c r="BX221" s="204"/>
      <c r="BY221" s="204"/>
      <c r="BZ221" s="204"/>
      <c r="CA221" s="92"/>
      <c r="CB221" s="1"/>
      <c r="CC221" s="164"/>
      <c r="CD221" s="1"/>
      <c r="CF221" s="1"/>
    </row>
    <row r="222" spans="1:295" ht="13.5" thickBot="1">
      <c r="A222" s="45"/>
      <c r="B222" s="64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5"/>
      <c r="AB222" s="45"/>
      <c r="AC222" s="89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180"/>
      <c r="BN222" s="131"/>
      <c r="BO222" s="131"/>
      <c r="BP222" s="131"/>
      <c r="BQ222" s="131"/>
      <c r="BR222" s="131"/>
      <c r="BS222" s="131"/>
      <c r="BT222" s="131"/>
      <c r="BU222" s="131"/>
      <c r="BV222" s="204"/>
      <c r="BW222" s="204"/>
      <c r="BX222" s="204"/>
      <c r="BY222" s="204"/>
      <c r="BZ222" s="204"/>
      <c r="CA222" s="92"/>
      <c r="CB222" s="1"/>
      <c r="CC222" s="164"/>
      <c r="CD222" s="1"/>
      <c r="CF222" s="1"/>
    </row>
    <row r="223" spans="1:295" ht="13.5" thickBot="1">
      <c r="A223" s="45"/>
      <c r="B223" s="64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5"/>
      <c r="AB223" s="45"/>
      <c r="AC223" s="89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180"/>
      <c r="BN223" s="131"/>
      <c r="BO223" s="131"/>
      <c r="BP223" s="131"/>
      <c r="BQ223" s="131"/>
      <c r="BR223" s="131"/>
      <c r="BS223" s="131"/>
      <c r="BT223" s="131"/>
      <c r="BU223" s="131"/>
      <c r="BV223" s="204"/>
      <c r="BW223" s="204"/>
      <c r="BX223" s="204"/>
      <c r="BY223" s="204"/>
      <c r="BZ223" s="204"/>
      <c r="CA223" s="92"/>
      <c r="CB223" s="1"/>
      <c r="CC223" s="164"/>
      <c r="CD223" s="1"/>
      <c r="CF223" s="1"/>
    </row>
    <row r="224" spans="1:295" ht="13.5" thickBot="1">
      <c r="A224" s="45"/>
      <c r="B224" s="64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5"/>
      <c r="AB224" s="45"/>
      <c r="AC224" s="89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180"/>
      <c r="BN224" s="131"/>
      <c r="BO224" s="131"/>
      <c r="BP224" s="131"/>
      <c r="BQ224" s="131"/>
      <c r="BR224" s="131"/>
      <c r="BS224" s="131"/>
      <c r="BT224" s="131"/>
      <c r="BU224" s="131"/>
      <c r="BV224" s="204"/>
      <c r="BW224" s="204"/>
      <c r="BX224" s="204"/>
      <c r="BY224" s="204"/>
      <c r="BZ224" s="204"/>
      <c r="CA224" s="92"/>
      <c r="CB224" s="1"/>
      <c r="CC224" s="164"/>
      <c r="CD224" s="1"/>
      <c r="CF224" s="1"/>
    </row>
    <row r="225" spans="1:84" ht="13.5" thickBot="1">
      <c r="A225" s="45"/>
      <c r="B225" s="64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5"/>
      <c r="AB225" s="45"/>
      <c r="AC225" s="89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180"/>
      <c r="BN225" s="131"/>
      <c r="BO225" s="131"/>
      <c r="BP225" s="131"/>
      <c r="BQ225" s="131"/>
      <c r="BR225" s="131"/>
      <c r="BS225" s="131"/>
      <c r="BT225" s="131"/>
      <c r="BU225" s="131"/>
      <c r="BV225" s="204"/>
      <c r="BW225" s="204"/>
      <c r="BX225" s="204"/>
      <c r="BY225" s="204"/>
      <c r="BZ225" s="204"/>
      <c r="CA225" s="92"/>
      <c r="CB225" s="1"/>
      <c r="CC225" s="164"/>
      <c r="CD225" s="1"/>
      <c r="CF225" s="1"/>
    </row>
    <row r="226" spans="1:84" ht="13.5" thickBot="1">
      <c r="A226" s="45"/>
      <c r="B226" s="64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5"/>
      <c r="AB226" s="45"/>
      <c r="AC226" s="89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180"/>
      <c r="BN226" s="131"/>
      <c r="BO226" s="131"/>
      <c r="BP226" s="131"/>
      <c r="BQ226" s="131"/>
      <c r="BR226" s="131"/>
      <c r="BS226" s="131"/>
      <c r="BT226" s="131"/>
      <c r="BU226" s="131"/>
      <c r="BV226" s="204"/>
      <c r="BW226" s="204"/>
      <c r="BX226" s="204"/>
      <c r="BY226" s="204"/>
      <c r="BZ226" s="204"/>
      <c r="CA226" s="92"/>
      <c r="CB226" s="1"/>
      <c r="CC226" s="164"/>
      <c r="CD226" s="1"/>
      <c r="CF226" s="1"/>
    </row>
    <row r="227" spans="1:84" ht="13.5" thickBot="1">
      <c r="A227" s="45"/>
      <c r="B227" s="64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5"/>
      <c r="AB227" s="45"/>
      <c r="AC227" s="89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180"/>
      <c r="BN227" s="131"/>
      <c r="BO227" s="131"/>
      <c r="BP227" s="131"/>
      <c r="BQ227" s="131"/>
      <c r="BR227" s="131"/>
      <c r="BS227" s="131"/>
      <c r="BT227" s="131"/>
      <c r="BU227" s="131"/>
      <c r="BV227" s="204"/>
      <c r="BW227" s="204"/>
      <c r="BX227" s="204"/>
      <c r="BY227" s="204"/>
      <c r="BZ227" s="204"/>
      <c r="CA227" s="92"/>
      <c r="CB227" s="1"/>
      <c r="CC227" s="164"/>
      <c r="CD227" s="1"/>
      <c r="CF227" s="1"/>
    </row>
    <row r="228" spans="1:84" ht="13.5" thickBot="1">
      <c r="A228" s="45"/>
      <c r="B228" s="64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5"/>
      <c r="AB228" s="45"/>
      <c r="AC228" s="89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180"/>
      <c r="BN228" s="131"/>
      <c r="BO228" s="131"/>
      <c r="BP228" s="131"/>
      <c r="BQ228" s="131"/>
      <c r="BR228" s="131"/>
      <c r="BS228" s="131"/>
      <c r="BT228" s="131"/>
      <c r="BU228" s="131"/>
      <c r="BV228" s="204"/>
      <c r="BW228" s="204"/>
      <c r="BX228" s="204"/>
      <c r="BY228" s="204"/>
      <c r="BZ228" s="204"/>
      <c r="CA228" s="92"/>
      <c r="CB228" s="1"/>
      <c r="CC228" s="164"/>
      <c r="CD228" s="1"/>
      <c r="CF228" s="1"/>
    </row>
    <row r="229" spans="1:84" ht="13.5" thickBot="1">
      <c r="A229" s="45"/>
      <c r="B229" s="64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5"/>
      <c r="AB229" s="45"/>
      <c r="AC229" s="89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180"/>
      <c r="BN229" s="131"/>
      <c r="BO229" s="131"/>
      <c r="BP229" s="131"/>
      <c r="BQ229" s="131"/>
      <c r="BR229" s="131"/>
      <c r="BS229" s="131"/>
      <c r="BT229" s="131"/>
      <c r="BU229" s="131"/>
      <c r="BV229" s="204"/>
      <c r="BW229" s="204"/>
      <c r="BX229" s="204"/>
      <c r="BY229" s="204"/>
      <c r="BZ229" s="204"/>
      <c r="CA229" s="92"/>
      <c r="CB229" s="1"/>
      <c r="CC229" s="164"/>
      <c r="CD229" s="1"/>
      <c r="CF229" s="1"/>
    </row>
    <row r="230" spans="1:84" ht="13.5" thickBot="1">
      <c r="A230" s="45"/>
      <c r="B230" s="64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5"/>
      <c r="AB230" s="45"/>
      <c r="AC230" s="89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180"/>
      <c r="BN230" s="131"/>
      <c r="BO230" s="131"/>
      <c r="BP230" s="131"/>
      <c r="BQ230" s="131"/>
      <c r="BR230" s="131"/>
      <c r="BS230" s="131"/>
      <c r="BT230" s="131"/>
      <c r="BU230" s="131"/>
      <c r="BV230" s="204"/>
      <c r="BW230" s="204"/>
      <c r="BX230" s="204"/>
      <c r="BY230" s="204"/>
      <c r="BZ230" s="204"/>
      <c r="CA230" s="92"/>
      <c r="CB230" s="1"/>
      <c r="CC230" s="164"/>
      <c r="CD230" s="1"/>
      <c r="CF230" s="1"/>
    </row>
    <row r="231" spans="1:84" ht="13.5" thickBot="1">
      <c r="A231" s="45"/>
      <c r="B231" s="64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5"/>
      <c r="AB231" s="45"/>
      <c r="AC231" s="89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180"/>
      <c r="BN231" s="131"/>
      <c r="BO231" s="131"/>
      <c r="BP231" s="131"/>
      <c r="BQ231" s="131"/>
      <c r="BR231" s="131"/>
      <c r="BS231" s="131"/>
      <c r="BT231" s="131"/>
      <c r="BU231" s="131"/>
      <c r="BV231" s="204"/>
      <c r="BW231" s="204"/>
      <c r="BX231" s="204"/>
      <c r="BY231" s="204"/>
      <c r="BZ231" s="204"/>
      <c r="CA231" s="92"/>
      <c r="CB231" s="1"/>
      <c r="CC231" s="164"/>
      <c r="CD231" s="1"/>
      <c r="CF231" s="1"/>
    </row>
    <row r="232" spans="1:84" ht="13.5" thickBot="1">
      <c r="A232" s="45"/>
      <c r="B232" s="64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5"/>
      <c r="AB232" s="45"/>
      <c r="AC232" s="89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180"/>
      <c r="BN232" s="131"/>
      <c r="BO232" s="131"/>
      <c r="BP232" s="131"/>
      <c r="BQ232" s="131"/>
      <c r="BR232" s="131"/>
      <c r="BS232" s="131"/>
      <c r="BT232" s="131"/>
      <c r="BU232" s="131"/>
      <c r="BV232" s="204"/>
      <c r="BW232" s="204"/>
      <c r="BX232" s="204"/>
      <c r="BY232" s="204"/>
      <c r="BZ232" s="204"/>
      <c r="CA232" s="92"/>
      <c r="CB232" s="1"/>
      <c r="CC232" s="164"/>
      <c r="CD232" s="1"/>
      <c r="CF232" s="1"/>
    </row>
    <row r="233" spans="1:84" ht="13.5" thickBot="1">
      <c r="A233" s="45"/>
      <c r="B233" s="64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5"/>
      <c r="AB233" s="45"/>
      <c r="AC233" s="89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180"/>
      <c r="BN233" s="131"/>
      <c r="BO233" s="131"/>
      <c r="BP233" s="131"/>
      <c r="BQ233" s="131"/>
      <c r="BR233" s="131"/>
      <c r="BS233" s="131"/>
      <c r="BT233" s="131"/>
      <c r="BU233" s="131"/>
      <c r="BV233" s="204"/>
      <c r="BW233" s="204"/>
      <c r="BX233" s="204"/>
      <c r="BY233" s="204"/>
      <c r="BZ233" s="204"/>
      <c r="CA233" s="92"/>
      <c r="CB233" s="1"/>
      <c r="CC233" s="164"/>
      <c r="CD233" s="1"/>
      <c r="CF233" s="1"/>
    </row>
    <row r="234" spans="1:84" ht="13.5" thickBot="1">
      <c r="A234" s="45"/>
      <c r="B234" s="64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5"/>
      <c r="AB234" s="45"/>
      <c r="AC234" s="89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180"/>
      <c r="BN234" s="131"/>
      <c r="BO234" s="131"/>
      <c r="BP234" s="131"/>
      <c r="BQ234" s="131"/>
      <c r="BR234" s="131"/>
      <c r="BS234" s="131"/>
      <c r="BT234" s="131"/>
      <c r="BU234" s="131"/>
      <c r="BV234" s="204"/>
      <c r="BW234" s="204"/>
      <c r="BX234" s="204"/>
      <c r="BY234" s="204"/>
      <c r="BZ234" s="204"/>
      <c r="CA234" s="92"/>
      <c r="CB234" s="1"/>
      <c r="CC234" s="164"/>
      <c r="CD234" s="1"/>
      <c r="CF234" s="1"/>
    </row>
    <row r="235" spans="1:84" ht="13.5" thickBot="1">
      <c r="A235" s="45"/>
      <c r="B235" s="64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5"/>
      <c r="AB235" s="45"/>
      <c r="AC235" s="89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180"/>
      <c r="BN235" s="131"/>
      <c r="BO235" s="131"/>
      <c r="BP235" s="131"/>
      <c r="BQ235" s="131"/>
      <c r="BR235" s="131"/>
      <c r="BS235" s="131"/>
      <c r="BT235" s="131"/>
      <c r="BU235" s="131"/>
      <c r="BV235" s="204"/>
      <c r="BW235" s="204"/>
      <c r="BX235" s="204"/>
      <c r="BY235" s="204"/>
      <c r="BZ235" s="204"/>
      <c r="CA235" s="92"/>
      <c r="CB235" s="1"/>
      <c r="CC235" s="164"/>
      <c r="CD235" s="1"/>
      <c r="CF235" s="1"/>
    </row>
    <row r="236" spans="1:84" ht="13.5" thickBot="1">
      <c r="A236" s="45"/>
      <c r="B236" s="64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5"/>
      <c r="AB236" s="45"/>
      <c r="AC236" s="89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180"/>
      <c r="BN236" s="131"/>
      <c r="BO236" s="131"/>
      <c r="BP236" s="131"/>
      <c r="BQ236" s="131"/>
      <c r="BR236" s="131"/>
      <c r="BS236" s="131"/>
      <c r="BT236" s="131"/>
      <c r="BU236" s="131"/>
      <c r="BV236" s="204"/>
      <c r="BW236" s="204"/>
      <c r="BX236" s="204"/>
      <c r="BY236" s="204"/>
      <c r="BZ236" s="204"/>
      <c r="CA236" s="92"/>
      <c r="CB236" s="1"/>
      <c r="CC236" s="164"/>
      <c r="CD236" s="1"/>
      <c r="CF236" s="1"/>
    </row>
    <row r="237" spans="1:84" ht="13.5" thickBot="1">
      <c r="A237" s="45"/>
      <c r="B237" s="64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5"/>
      <c r="AB237" s="45"/>
      <c r="AC237" s="89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180"/>
      <c r="BN237" s="131"/>
      <c r="BO237" s="131"/>
      <c r="BP237" s="131"/>
      <c r="BQ237" s="131"/>
      <c r="BR237" s="131"/>
      <c r="BS237" s="131"/>
      <c r="BT237" s="131"/>
      <c r="BU237" s="131"/>
      <c r="BV237" s="204"/>
      <c r="BW237" s="204"/>
      <c r="BX237" s="204"/>
      <c r="BY237" s="204"/>
      <c r="BZ237" s="204"/>
      <c r="CA237" s="92"/>
      <c r="CB237" s="1"/>
      <c r="CC237" s="164"/>
      <c r="CD237" s="1"/>
      <c r="CF237" s="1"/>
    </row>
    <row r="238" spans="1:84" ht="13.5" thickBot="1">
      <c r="A238" s="45"/>
      <c r="B238" s="64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5"/>
      <c r="AB238" s="45"/>
      <c r="AC238" s="89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180"/>
      <c r="BN238" s="131"/>
      <c r="BO238" s="131"/>
      <c r="BP238" s="45"/>
      <c r="BQ238" s="131"/>
      <c r="BR238" s="131"/>
      <c r="BS238" s="131"/>
      <c r="BT238" s="131"/>
      <c r="BU238" s="131"/>
      <c r="BV238" s="204"/>
      <c r="BW238" s="204"/>
      <c r="BX238" s="204"/>
      <c r="BY238" s="204"/>
      <c r="BZ238" s="204"/>
      <c r="CA238" s="92"/>
      <c r="CB238" s="1"/>
      <c r="CC238" s="164"/>
      <c r="CD238" s="1"/>
      <c r="CF238" s="1"/>
    </row>
    <row r="239" spans="1:84" ht="13.5" thickBot="1">
      <c r="A239" s="45"/>
      <c r="B239" s="64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5"/>
      <c r="AB239" s="45"/>
      <c r="AC239" s="89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180"/>
      <c r="BN239" s="84"/>
      <c r="BO239" s="84"/>
      <c r="BP239" s="131"/>
      <c r="BQ239" s="131"/>
      <c r="BR239" s="131"/>
      <c r="BS239" s="131"/>
      <c r="BT239" s="131"/>
      <c r="BU239" s="131"/>
      <c r="BV239" s="204"/>
      <c r="BW239" s="204"/>
      <c r="BX239" s="204"/>
      <c r="BY239" s="204"/>
      <c r="BZ239" s="204"/>
      <c r="CA239" s="92"/>
      <c r="CB239" s="1"/>
      <c r="CC239" s="164"/>
      <c r="CD239" s="1"/>
      <c r="CF239" s="1"/>
    </row>
    <row r="240" spans="1:84" ht="13.5" thickBot="1">
      <c r="A240" s="45"/>
      <c r="B240" s="64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5"/>
      <c r="AB240" s="45"/>
      <c r="AC240" s="89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180"/>
      <c r="BN240" s="131"/>
      <c r="BO240" s="131"/>
      <c r="BP240" s="131"/>
      <c r="BQ240" s="131"/>
      <c r="BR240" s="131"/>
      <c r="BS240" s="131"/>
      <c r="BT240" s="131"/>
      <c r="BU240" s="131"/>
      <c r="BV240" s="204"/>
      <c r="BW240" s="204"/>
      <c r="BX240" s="204"/>
      <c r="BY240" s="204"/>
      <c r="BZ240" s="204"/>
      <c r="CA240" s="92"/>
      <c r="CB240" s="1"/>
      <c r="CC240" s="164"/>
      <c r="CD240" s="1"/>
      <c r="CF240" s="1"/>
    </row>
    <row r="241" spans="1:303" ht="13.5" thickBot="1">
      <c r="A241" s="45"/>
      <c r="B241" s="64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5"/>
      <c r="AB241" s="45"/>
      <c r="AC241" s="89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180"/>
      <c r="BN241" s="131"/>
      <c r="BO241" s="131"/>
      <c r="BP241" s="131"/>
      <c r="BQ241" s="131"/>
      <c r="BR241" s="131"/>
      <c r="BS241" s="131"/>
      <c r="BT241" s="131"/>
      <c r="BU241" s="131"/>
      <c r="BV241" s="204"/>
      <c r="BW241" s="204"/>
      <c r="BX241" s="204"/>
      <c r="BY241" s="204"/>
      <c r="BZ241" s="204"/>
      <c r="CA241" s="92"/>
      <c r="CB241" s="1"/>
      <c r="CC241" s="203"/>
      <c r="CD241" s="1"/>
      <c r="CF241" s="1"/>
    </row>
    <row r="242" spans="1:303" ht="13.5" thickBot="1">
      <c r="A242" s="45"/>
      <c r="B242" s="64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5"/>
      <c r="AB242" s="45"/>
      <c r="AC242" s="89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180"/>
      <c r="BN242" s="131"/>
      <c r="BO242" s="131"/>
      <c r="BP242" s="131"/>
      <c r="BQ242" s="131"/>
      <c r="BR242" s="131"/>
      <c r="BS242" s="131"/>
      <c r="BT242" s="131"/>
      <c r="BU242" s="131"/>
      <c r="BV242" s="204"/>
      <c r="BW242" s="204"/>
      <c r="BX242" s="204"/>
      <c r="BY242" s="204"/>
      <c r="BZ242" s="204"/>
      <c r="CA242" s="92"/>
      <c r="CB242" s="1"/>
      <c r="CC242" s="164"/>
      <c r="CD242" s="1"/>
      <c r="CF242" s="1"/>
    </row>
    <row r="243" spans="1:303" ht="13.5" thickBot="1">
      <c r="A243" s="45"/>
      <c r="B243" s="64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5"/>
      <c r="AB243" s="45"/>
      <c r="AC243" s="89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180"/>
      <c r="BN243" s="131"/>
      <c r="BO243" s="131"/>
      <c r="BP243" s="131"/>
      <c r="BQ243" s="131"/>
      <c r="BR243" s="131"/>
      <c r="BS243" s="131"/>
      <c r="BT243" s="131"/>
      <c r="BU243" s="131"/>
      <c r="BV243" s="204"/>
      <c r="BW243" s="204"/>
      <c r="BX243" s="204"/>
      <c r="BY243" s="204"/>
      <c r="BZ243" s="204"/>
      <c r="CA243" s="92"/>
      <c r="CB243" s="1"/>
      <c r="CC243" s="203"/>
      <c r="CD243" s="1"/>
      <c r="CF243" s="1"/>
    </row>
    <row r="244" spans="1:303" ht="13.5" thickBot="1">
      <c r="A244" s="45"/>
      <c r="B244" s="64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5"/>
      <c r="AB244" s="45"/>
      <c r="AC244" s="89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180"/>
      <c r="BN244" s="131"/>
      <c r="BO244" s="131"/>
      <c r="BP244" s="131"/>
      <c r="BQ244" s="131"/>
      <c r="BR244" s="131"/>
      <c r="BS244" s="131"/>
      <c r="BT244" s="131"/>
      <c r="BU244" s="131"/>
      <c r="BV244" s="204"/>
      <c r="BW244" s="204"/>
      <c r="BX244" s="204"/>
      <c r="BY244" s="204"/>
      <c r="BZ244" s="204"/>
      <c r="CA244" s="92"/>
      <c r="CB244" s="1"/>
      <c r="CC244" s="164"/>
      <c r="CD244" s="1"/>
      <c r="CF244" s="1"/>
    </row>
    <row r="245" spans="1:303" ht="13.5" thickBot="1">
      <c r="A245" s="45"/>
      <c r="B245" s="64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5"/>
      <c r="AB245" s="45"/>
      <c r="AC245" s="89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180"/>
      <c r="BN245" s="131"/>
      <c r="BO245" s="131"/>
      <c r="BP245" s="131"/>
      <c r="BQ245" s="131"/>
      <c r="BR245" s="131"/>
      <c r="BS245" s="131"/>
      <c r="BT245" s="131"/>
      <c r="BU245" s="131"/>
      <c r="BV245" s="204"/>
      <c r="BW245" s="204"/>
      <c r="BX245" s="204"/>
      <c r="BY245" s="204"/>
      <c r="BZ245" s="204"/>
      <c r="CA245" s="92"/>
      <c r="CB245" s="1"/>
      <c r="CC245" s="164"/>
      <c r="CD245" s="1"/>
      <c r="CF245" s="1"/>
    </row>
    <row r="246" spans="1:303" ht="13.5" thickBot="1">
      <c r="A246" s="45"/>
      <c r="B246" s="64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5"/>
      <c r="AB246" s="45"/>
      <c r="AC246" s="89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180"/>
      <c r="BN246" s="131"/>
      <c r="BO246" s="131"/>
      <c r="BP246" s="45"/>
      <c r="BQ246" s="131"/>
      <c r="BR246" s="131"/>
      <c r="BS246" s="131"/>
      <c r="BT246" s="131"/>
      <c r="BU246" s="131"/>
      <c r="BV246" s="204"/>
      <c r="BW246" s="204"/>
      <c r="BX246" s="204"/>
      <c r="BY246" s="204"/>
      <c r="BZ246" s="204"/>
      <c r="CA246" s="92"/>
      <c r="CB246" s="1"/>
      <c r="CC246" s="164"/>
      <c r="CD246" s="1"/>
      <c r="CF246" s="1"/>
    </row>
    <row r="247" spans="1:303" ht="13.5" thickBot="1">
      <c r="A247" s="45"/>
      <c r="B247" s="64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5"/>
      <c r="AB247" s="45"/>
      <c r="AC247" s="89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180"/>
      <c r="BN247" s="131"/>
      <c r="BO247" s="131"/>
      <c r="BP247" s="45"/>
      <c r="BQ247" s="131"/>
      <c r="BR247" s="131"/>
      <c r="BS247" s="131"/>
      <c r="BT247" s="131"/>
      <c r="BU247" s="131"/>
      <c r="BV247" s="204"/>
      <c r="BW247" s="204"/>
      <c r="BX247" s="204"/>
      <c r="BY247" s="204"/>
      <c r="BZ247" s="204"/>
      <c r="CA247" s="205"/>
      <c r="CB247" s="1"/>
      <c r="CC247" s="8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</row>
    <row r="248" spans="1:303" ht="13.5" thickBot="1">
      <c r="A248" s="45"/>
      <c r="B248" s="64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5"/>
      <c r="AB248" s="45"/>
      <c r="AC248" s="89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180"/>
      <c r="BN248" s="131"/>
      <c r="BO248" s="131"/>
      <c r="BP248" s="131"/>
      <c r="BQ248" s="131"/>
      <c r="BR248" s="131"/>
      <c r="BS248" s="131"/>
      <c r="BT248" s="131"/>
      <c r="BU248" s="131"/>
      <c r="BV248" s="204"/>
      <c r="BW248" s="204"/>
      <c r="BX248" s="204"/>
      <c r="BY248" s="204"/>
      <c r="BZ248" s="204"/>
      <c r="CA248" s="92"/>
      <c r="CB248" s="1"/>
      <c r="CC248" s="203"/>
      <c r="CD248" s="1"/>
      <c r="CF248" s="1"/>
    </row>
    <row r="249" spans="1:303" ht="13.5" thickBot="1">
      <c r="A249" s="45"/>
      <c r="B249" s="64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5"/>
      <c r="AB249" s="45"/>
      <c r="AC249" s="89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180"/>
      <c r="BN249" s="131"/>
      <c r="BO249" s="131"/>
      <c r="BP249" s="131"/>
      <c r="BQ249" s="131"/>
      <c r="BR249" s="131"/>
      <c r="BS249" s="131"/>
      <c r="BT249" s="131"/>
      <c r="BU249" s="131"/>
      <c r="BV249" s="204"/>
      <c r="BW249" s="204"/>
      <c r="BX249" s="204"/>
      <c r="BY249" s="204"/>
      <c r="BZ249" s="204"/>
      <c r="CA249" s="92"/>
      <c r="CB249" s="1"/>
      <c r="CC249" s="164"/>
      <c r="CD249" s="1"/>
      <c r="CF249" s="1"/>
    </row>
    <row r="250" spans="1:303" ht="13.5" thickBot="1">
      <c r="A250" s="45"/>
      <c r="B250" s="64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5"/>
      <c r="AB250" s="45"/>
      <c r="AC250" s="89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180"/>
      <c r="BN250" s="131"/>
      <c r="BO250" s="131"/>
      <c r="BP250" s="131"/>
      <c r="BQ250" s="131"/>
      <c r="BR250" s="131"/>
      <c r="BS250" s="131"/>
      <c r="BT250" s="131"/>
      <c r="BU250" s="131"/>
      <c r="BV250" s="204"/>
      <c r="BW250" s="204"/>
      <c r="BX250" s="204"/>
      <c r="BY250" s="204"/>
      <c r="BZ250" s="204"/>
      <c r="CA250" s="92"/>
      <c r="CB250" s="1"/>
      <c r="CC250" s="164"/>
      <c r="CD250" s="1"/>
      <c r="CF250" s="1"/>
    </row>
    <row r="251" spans="1:303" ht="13.5" thickBot="1">
      <c r="A251" s="45"/>
      <c r="B251" s="64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5"/>
      <c r="AB251" s="45"/>
      <c r="AC251" s="89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180"/>
      <c r="BN251" s="131"/>
      <c r="BO251" s="131"/>
      <c r="BP251" s="131"/>
      <c r="BQ251" s="131"/>
      <c r="BR251" s="131"/>
      <c r="BS251" s="131"/>
      <c r="BT251" s="131"/>
      <c r="BU251" s="131"/>
      <c r="BV251" s="204"/>
      <c r="BW251" s="204"/>
      <c r="BX251" s="204"/>
      <c r="BY251" s="204"/>
      <c r="BZ251" s="204"/>
      <c r="CA251" s="92"/>
      <c r="CB251" s="1"/>
      <c r="CC251" s="164"/>
      <c r="CD251" s="1"/>
      <c r="CF251" s="1"/>
    </row>
    <row r="252" spans="1:303" ht="13.5" thickBot="1">
      <c r="A252" s="45"/>
      <c r="B252" s="64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5"/>
      <c r="AB252" s="45"/>
      <c r="AC252" s="89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180"/>
      <c r="BN252" s="131"/>
      <c r="BO252" s="131"/>
      <c r="BP252" s="131"/>
      <c r="BQ252" s="131"/>
      <c r="BR252" s="131"/>
      <c r="BS252" s="131"/>
      <c r="BT252" s="131"/>
      <c r="BU252" s="131"/>
      <c r="BV252" s="204"/>
      <c r="BW252" s="204"/>
      <c r="BX252" s="204"/>
      <c r="BY252" s="204"/>
      <c r="BZ252" s="204"/>
      <c r="CA252" s="92"/>
      <c r="CB252" s="1"/>
      <c r="CC252" s="164"/>
      <c r="CD252" s="1"/>
      <c r="CF252" s="1"/>
    </row>
    <row r="253" spans="1:303" ht="13.5" thickBot="1">
      <c r="A253" s="45"/>
      <c r="B253" s="64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5"/>
      <c r="AB253" s="45"/>
      <c r="AC253" s="89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180"/>
      <c r="BN253" s="131"/>
      <c r="BO253" s="131"/>
      <c r="BP253" s="131"/>
      <c r="BQ253" s="131"/>
      <c r="BR253" s="131"/>
      <c r="BS253" s="131"/>
      <c r="BT253" s="131"/>
      <c r="BU253" s="131"/>
      <c r="BV253" s="204"/>
      <c r="BW253" s="204"/>
      <c r="BX253" s="204"/>
      <c r="BY253" s="204"/>
      <c r="BZ253" s="204"/>
      <c r="CA253" s="92"/>
      <c r="CB253" s="1"/>
      <c r="CC253" s="164"/>
      <c r="CD253" s="1"/>
      <c r="CF253" s="1"/>
    </row>
    <row r="254" spans="1:303" ht="13.5" thickBot="1">
      <c r="A254" s="45"/>
      <c r="B254" s="64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5"/>
      <c r="AB254" s="45"/>
      <c r="AC254" s="89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180"/>
      <c r="BN254" s="131"/>
      <c r="BO254" s="131"/>
      <c r="BP254" s="131"/>
      <c r="BQ254" s="131"/>
      <c r="BR254" s="131"/>
      <c r="BS254" s="131"/>
      <c r="BT254" s="131"/>
      <c r="BU254" s="131"/>
      <c r="BV254" s="204"/>
      <c r="BW254" s="204"/>
      <c r="BX254" s="204"/>
      <c r="BY254" s="204"/>
      <c r="BZ254" s="204"/>
      <c r="CA254" s="92"/>
      <c r="CB254" s="1"/>
      <c r="CC254" s="164"/>
      <c r="CD254" s="1"/>
      <c r="CF254" s="1"/>
    </row>
    <row r="255" spans="1:303" ht="13.5" thickBot="1">
      <c r="A255" s="45"/>
      <c r="B255" s="64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5"/>
      <c r="AB255" s="45"/>
      <c r="AC255" s="89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180"/>
      <c r="BN255" s="131"/>
      <c r="BO255" s="131"/>
      <c r="BP255" s="131"/>
      <c r="BQ255" s="131"/>
      <c r="BR255" s="131"/>
      <c r="BS255" s="131"/>
      <c r="BT255" s="131"/>
      <c r="BU255" s="131"/>
      <c r="BV255" s="204"/>
      <c r="BW255" s="204"/>
      <c r="BX255" s="204"/>
      <c r="BY255" s="204"/>
      <c r="BZ255" s="204"/>
      <c r="CA255" s="92"/>
      <c r="CB255" s="1"/>
      <c r="CC255" s="164"/>
      <c r="CD255" s="1"/>
      <c r="CF255" s="1"/>
    </row>
    <row r="256" spans="1:303" ht="13.5" thickBot="1">
      <c r="A256" s="45"/>
      <c r="B256" s="64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5"/>
      <c r="AB256" s="45"/>
      <c r="AC256" s="89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180"/>
      <c r="BN256" s="131"/>
      <c r="BO256" s="131"/>
      <c r="BP256" s="131"/>
      <c r="BQ256" s="131"/>
      <c r="BR256" s="131"/>
      <c r="BS256" s="131"/>
      <c r="BT256" s="131"/>
      <c r="BU256" s="131"/>
      <c r="BV256" s="204"/>
      <c r="BW256" s="204"/>
      <c r="BX256" s="204"/>
      <c r="BY256" s="204"/>
      <c r="BZ256" s="204"/>
      <c r="CA256" s="92"/>
      <c r="CB256" s="1"/>
      <c r="CC256" s="164"/>
      <c r="CD256" s="1"/>
      <c r="CF256" s="1"/>
    </row>
    <row r="257" spans="1:84" ht="13.5" thickBot="1">
      <c r="A257" s="45"/>
      <c r="B257" s="64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5"/>
      <c r="AB257" s="45"/>
      <c r="AC257" s="89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180"/>
      <c r="BN257" s="131"/>
      <c r="BO257" s="131"/>
      <c r="BP257" s="131"/>
      <c r="BQ257" s="131"/>
      <c r="BR257" s="131"/>
      <c r="BS257" s="131"/>
      <c r="BT257" s="131"/>
      <c r="BU257" s="131"/>
      <c r="BV257" s="204"/>
      <c r="BW257" s="204"/>
      <c r="BX257" s="204"/>
      <c r="BY257" s="204"/>
      <c r="BZ257" s="204"/>
      <c r="CA257" s="92"/>
      <c r="CB257" s="1"/>
      <c r="CC257" s="164"/>
      <c r="CD257" s="1"/>
      <c r="CF257" s="1"/>
    </row>
    <row r="258" spans="1:84" ht="13.5" thickBot="1">
      <c r="A258" s="45"/>
      <c r="B258" s="64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5"/>
      <c r="AB258" s="45"/>
      <c r="AC258" s="89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180"/>
      <c r="BN258" s="131"/>
      <c r="BO258" s="131"/>
      <c r="BP258" s="131"/>
      <c r="BQ258" s="131"/>
      <c r="BR258" s="131"/>
      <c r="BS258" s="131"/>
      <c r="BT258" s="131"/>
      <c r="BU258" s="131"/>
      <c r="BV258" s="204"/>
      <c r="BW258" s="204"/>
      <c r="BX258" s="204"/>
      <c r="BY258" s="204"/>
      <c r="BZ258" s="204"/>
      <c r="CA258" s="92"/>
      <c r="CB258" s="1"/>
      <c r="CC258" s="164"/>
      <c r="CD258" s="1"/>
      <c r="CF258" s="1"/>
    </row>
    <row r="259" spans="1:84" ht="13.5" thickBot="1">
      <c r="A259" s="45"/>
      <c r="B259" s="64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5"/>
      <c r="AB259" s="45"/>
      <c r="AC259" s="89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180"/>
      <c r="BN259" s="131"/>
      <c r="BO259" s="131"/>
      <c r="BP259" s="131"/>
      <c r="BQ259" s="131"/>
      <c r="BR259" s="131"/>
      <c r="BS259" s="131"/>
      <c r="BT259" s="131"/>
      <c r="BU259" s="131"/>
      <c r="BV259" s="204"/>
      <c r="BW259" s="204"/>
      <c r="BX259" s="204"/>
      <c r="BY259" s="204"/>
      <c r="BZ259" s="204"/>
      <c r="CA259" s="92"/>
      <c r="CB259" s="1"/>
      <c r="CC259" s="164"/>
      <c r="CD259" s="1"/>
      <c r="CF259" s="1"/>
    </row>
    <row r="260" spans="1:84" ht="13.5" thickBot="1">
      <c r="A260" s="45"/>
      <c r="B260" s="64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5"/>
      <c r="AB260" s="45"/>
      <c r="AC260" s="89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180"/>
      <c r="BN260" s="131"/>
      <c r="BO260" s="131"/>
      <c r="BP260" s="131"/>
      <c r="BQ260" s="131"/>
      <c r="BR260" s="131"/>
      <c r="BS260" s="131"/>
      <c r="BT260" s="131"/>
      <c r="BU260" s="131"/>
      <c r="BV260" s="204"/>
      <c r="BW260" s="204"/>
      <c r="BX260" s="204"/>
      <c r="BY260" s="204"/>
      <c r="BZ260" s="204"/>
      <c r="CA260" s="92"/>
      <c r="CB260" s="1"/>
      <c r="CC260" s="164"/>
      <c r="CD260" s="1"/>
      <c r="CF260" s="1"/>
    </row>
    <row r="261" spans="1:84" ht="13.5" thickBot="1">
      <c r="A261" s="45"/>
      <c r="B261" s="64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5"/>
      <c r="AB261" s="45"/>
      <c r="AC261" s="89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180"/>
      <c r="BN261" s="131"/>
      <c r="BO261" s="131"/>
      <c r="BP261" s="131"/>
      <c r="BQ261" s="131"/>
      <c r="BR261" s="131"/>
      <c r="BS261" s="131"/>
      <c r="BT261" s="131"/>
      <c r="BU261" s="131"/>
      <c r="BV261" s="204"/>
      <c r="BW261" s="204"/>
      <c r="BX261" s="204"/>
      <c r="BY261" s="204"/>
      <c r="BZ261" s="204"/>
      <c r="CA261" s="92"/>
      <c r="CB261" s="1"/>
      <c r="CC261" s="164"/>
      <c r="CD261" s="1"/>
      <c r="CF261" s="1"/>
    </row>
    <row r="262" spans="1:84" ht="13.5" thickBot="1">
      <c r="A262" s="45"/>
      <c r="B262" s="64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5"/>
      <c r="AB262" s="45"/>
      <c r="AC262" s="89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180"/>
      <c r="BN262" s="131"/>
      <c r="BO262" s="131"/>
      <c r="BP262" s="131"/>
      <c r="BQ262" s="131"/>
      <c r="BR262" s="131"/>
      <c r="BS262" s="131"/>
      <c r="BT262" s="131"/>
      <c r="BU262" s="131"/>
      <c r="BV262" s="204"/>
      <c r="BW262" s="204"/>
      <c r="BX262" s="204"/>
      <c r="BY262" s="204"/>
      <c r="BZ262" s="204"/>
      <c r="CA262" s="92"/>
      <c r="CB262" s="1"/>
      <c r="CC262" s="164"/>
      <c r="CD262" s="1"/>
      <c r="CF262" s="1"/>
    </row>
    <row r="263" spans="1:84" ht="13.5" thickBot="1">
      <c r="A263" s="45"/>
      <c r="B263" s="64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5"/>
      <c r="AB263" s="45"/>
      <c r="AC263" s="89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180"/>
      <c r="BN263" s="131"/>
      <c r="BO263" s="131"/>
      <c r="BP263" s="131"/>
      <c r="BQ263" s="131"/>
      <c r="BR263" s="131"/>
      <c r="BS263" s="131"/>
      <c r="BT263" s="131"/>
      <c r="BU263" s="131"/>
      <c r="BV263" s="204"/>
      <c r="BW263" s="204"/>
      <c r="BX263" s="204"/>
      <c r="BY263" s="204"/>
      <c r="BZ263" s="204"/>
      <c r="CA263" s="92"/>
      <c r="CB263" s="1"/>
      <c r="CC263" s="164"/>
      <c r="CD263" s="1"/>
      <c r="CF263" s="1"/>
    </row>
    <row r="264" spans="1:84" ht="13.5" thickBot="1">
      <c r="A264" s="45"/>
      <c r="B264" s="64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5"/>
      <c r="AB264" s="45"/>
      <c r="AC264" s="89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180"/>
      <c r="BN264" s="131"/>
      <c r="BO264" s="131"/>
      <c r="BP264" s="131"/>
      <c r="BQ264" s="131"/>
      <c r="BR264" s="131"/>
      <c r="BS264" s="131"/>
      <c r="BT264" s="131"/>
      <c r="BU264" s="131"/>
      <c r="BV264" s="204"/>
      <c r="BW264" s="204"/>
      <c r="BX264" s="204"/>
      <c r="BY264" s="204"/>
      <c r="BZ264" s="204"/>
      <c r="CA264" s="92"/>
      <c r="CB264" s="1"/>
      <c r="CC264" s="164"/>
      <c r="CD264" s="1"/>
      <c r="CF264" s="1"/>
    </row>
    <row r="265" spans="1:84" ht="13.5" thickBot="1">
      <c r="A265" s="45"/>
      <c r="B265" s="64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5"/>
      <c r="AB265" s="45"/>
      <c r="AC265" s="89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180"/>
      <c r="BN265" s="131"/>
      <c r="BO265" s="131"/>
      <c r="BP265" s="131"/>
      <c r="BQ265" s="131"/>
      <c r="BR265" s="131"/>
      <c r="BS265" s="131"/>
      <c r="BT265" s="131"/>
      <c r="BU265" s="131"/>
      <c r="BV265" s="204"/>
      <c r="BW265" s="204"/>
      <c r="BX265" s="204"/>
      <c r="BY265" s="204"/>
      <c r="BZ265" s="204"/>
      <c r="CA265" s="92"/>
      <c r="CB265" s="1"/>
      <c r="CC265" s="164"/>
      <c r="CD265" s="1"/>
      <c r="CF265" s="1"/>
    </row>
    <row r="266" spans="1:84" ht="13.5" thickBot="1">
      <c r="A266" s="45"/>
      <c r="B266" s="64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5"/>
      <c r="AB266" s="45"/>
      <c r="AC266" s="89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180"/>
      <c r="BN266" s="131"/>
      <c r="BO266" s="131"/>
      <c r="BP266" s="131"/>
      <c r="BQ266" s="131"/>
      <c r="BR266" s="131"/>
      <c r="BS266" s="131"/>
      <c r="BT266" s="131"/>
      <c r="BU266" s="131"/>
      <c r="BV266" s="204"/>
      <c r="BW266" s="204"/>
      <c r="BX266" s="204"/>
      <c r="BY266" s="204"/>
      <c r="BZ266" s="204"/>
      <c r="CA266" s="92"/>
      <c r="CB266" s="1"/>
      <c r="CC266" s="164"/>
      <c r="CD266" s="1"/>
      <c r="CF266" s="1"/>
    </row>
    <row r="267" spans="1:84" ht="13.5" thickBot="1">
      <c r="A267" s="45"/>
      <c r="B267" s="64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5"/>
      <c r="AB267" s="45"/>
      <c r="AC267" s="89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180"/>
      <c r="BN267" s="131"/>
      <c r="BO267" s="131"/>
      <c r="BP267" s="131"/>
      <c r="BQ267" s="131"/>
      <c r="BR267" s="131"/>
      <c r="BS267" s="131"/>
      <c r="BT267" s="131"/>
      <c r="BU267" s="131"/>
      <c r="BV267" s="204"/>
      <c r="BW267" s="204"/>
      <c r="BX267" s="204"/>
      <c r="BY267" s="204"/>
      <c r="BZ267" s="204"/>
      <c r="CA267" s="92"/>
      <c r="CB267" s="1"/>
      <c r="CC267" s="164"/>
      <c r="CD267" s="1"/>
      <c r="CF267" s="1"/>
    </row>
    <row r="268" spans="1:84" ht="13.5" thickBot="1">
      <c r="A268" s="45"/>
      <c r="B268" s="64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5"/>
      <c r="AB268" s="45"/>
      <c r="AC268" s="89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180"/>
      <c r="BN268" s="131"/>
      <c r="BO268" s="131"/>
      <c r="BP268" s="131"/>
      <c r="BQ268" s="131"/>
      <c r="BR268" s="131"/>
      <c r="BS268" s="131"/>
      <c r="BT268" s="131"/>
      <c r="BU268" s="131"/>
      <c r="BV268" s="204"/>
      <c r="BW268" s="204"/>
      <c r="BX268" s="204"/>
      <c r="BY268" s="204"/>
      <c r="BZ268" s="204"/>
      <c r="CA268" s="92"/>
      <c r="CB268" s="1"/>
      <c r="CC268" s="164"/>
      <c r="CD268" s="1"/>
      <c r="CF268" s="1"/>
    </row>
    <row r="269" spans="1:84" ht="13.5" thickBot="1">
      <c r="A269" s="45"/>
      <c r="B269" s="64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5"/>
      <c r="AB269" s="45"/>
      <c r="AC269" s="89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180"/>
      <c r="BN269" s="131"/>
      <c r="BO269" s="131"/>
      <c r="BP269" s="131"/>
      <c r="BQ269" s="131"/>
      <c r="BR269" s="131"/>
      <c r="BS269" s="131"/>
      <c r="BT269" s="131"/>
      <c r="BU269" s="131"/>
      <c r="BV269" s="204"/>
      <c r="BW269" s="204"/>
      <c r="BX269" s="204"/>
      <c r="BY269" s="204"/>
      <c r="BZ269" s="204"/>
      <c r="CA269" s="92"/>
      <c r="CB269" s="1"/>
      <c r="CC269" s="164"/>
      <c r="CD269" s="1"/>
      <c r="CF269" s="1"/>
    </row>
    <row r="270" spans="1:84" ht="13.5" thickBot="1">
      <c r="A270" s="45"/>
      <c r="B270" s="64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5"/>
      <c r="AB270" s="45"/>
      <c r="AC270" s="89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180"/>
      <c r="BN270" s="131"/>
      <c r="BO270" s="131"/>
      <c r="BP270" s="131"/>
      <c r="BQ270" s="131"/>
      <c r="BR270" s="131"/>
      <c r="BS270" s="131"/>
      <c r="BT270" s="131"/>
      <c r="BU270" s="131"/>
      <c r="BV270" s="204"/>
      <c r="BW270" s="204"/>
      <c r="BX270" s="204"/>
      <c r="BY270" s="204"/>
      <c r="BZ270" s="204"/>
      <c r="CA270" s="92"/>
      <c r="CB270" s="1"/>
      <c r="CC270" s="164"/>
      <c r="CD270" s="1"/>
      <c r="CF270" s="1"/>
    </row>
    <row r="271" spans="1:84" ht="13.5" thickBot="1">
      <c r="A271" s="45"/>
      <c r="B271" s="64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5"/>
      <c r="AB271" s="45"/>
      <c r="AC271" s="89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180"/>
      <c r="BN271" s="131"/>
      <c r="BO271" s="131"/>
      <c r="BP271" s="131"/>
      <c r="BQ271" s="131"/>
      <c r="BR271" s="131"/>
      <c r="BS271" s="131"/>
      <c r="BT271" s="131"/>
      <c r="BU271" s="131"/>
      <c r="BV271" s="204"/>
      <c r="BW271" s="204"/>
      <c r="BX271" s="204"/>
      <c r="BY271" s="204"/>
      <c r="BZ271" s="204"/>
      <c r="CA271" s="92"/>
      <c r="CB271" s="1"/>
      <c r="CC271" s="164"/>
      <c r="CD271" s="1"/>
      <c r="CF271" s="1"/>
    </row>
    <row r="272" spans="1:84" ht="13.5" thickBot="1">
      <c r="A272" s="45"/>
      <c r="B272" s="64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5"/>
      <c r="AB272" s="45"/>
      <c r="AC272" s="89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180"/>
      <c r="BN272" s="131"/>
      <c r="BO272" s="131"/>
      <c r="BP272" s="131"/>
      <c r="BQ272" s="131"/>
      <c r="BR272" s="131"/>
      <c r="BS272" s="131"/>
      <c r="BT272" s="131"/>
      <c r="BU272" s="131"/>
      <c r="BV272" s="204"/>
      <c r="BW272" s="204"/>
      <c r="BX272" s="204"/>
      <c r="BY272" s="204"/>
      <c r="BZ272" s="204"/>
      <c r="CA272" s="92"/>
      <c r="CB272" s="1"/>
      <c r="CC272" s="164"/>
      <c r="CD272" s="1"/>
      <c r="CF272" s="1"/>
    </row>
    <row r="273" spans="1:84" ht="13.5" thickBot="1">
      <c r="A273" s="45"/>
      <c r="B273" s="64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5"/>
      <c r="AB273" s="45"/>
      <c r="AC273" s="89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180"/>
      <c r="BN273" s="131"/>
      <c r="BO273" s="131"/>
      <c r="BP273" s="131"/>
      <c r="BQ273" s="131"/>
      <c r="BR273" s="131"/>
      <c r="BS273" s="131"/>
      <c r="BT273" s="131"/>
      <c r="BU273" s="131"/>
      <c r="BV273" s="204"/>
      <c r="BW273" s="204"/>
      <c r="BX273" s="204"/>
      <c r="BY273" s="204"/>
      <c r="BZ273" s="204"/>
      <c r="CA273" s="92"/>
      <c r="CB273" s="1"/>
      <c r="CC273" s="164"/>
      <c r="CD273" s="1"/>
      <c r="CF273" s="1"/>
    </row>
    <row r="274" spans="1:84" ht="13.5" thickBot="1">
      <c r="A274" s="45"/>
      <c r="B274" s="64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5"/>
      <c r="AB274" s="45"/>
      <c r="AC274" s="89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180"/>
      <c r="BN274" s="131"/>
      <c r="BO274" s="131"/>
      <c r="BP274" s="131"/>
      <c r="BQ274" s="131"/>
      <c r="BR274" s="131"/>
      <c r="BS274" s="131"/>
      <c r="BT274" s="131"/>
      <c r="BU274" s="131"/>
      <c r="BV274" s="204"/>
      <c r="BW274" s="204"/>
      <c r="BX274" s="204"/>
      <c r="BY274" s="204"/>
      <c r="BZ274" s="204"/>
      <c r="CA274" s="92"/>
      <c r="CB274" s="1"/>
      <c r="CC274" s="164"/>
      <c r="CD274" s="1"/>
      <c r="CF274" s="1"/>
    </row>
    <row r="275" spans="1:84" ht="13.5" thickBot="1">
      <c r="A275" s="45"/>
      <c r="B275" s="64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5"/>
      <c r="AB275" s="45"/>
      <c r="AC275" s="89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180"/>
      <c r="BN275" s="131"/>
      <c r="BO275" s="131"/>
      <c r="BP275" s="131"/>
      <c r="BQ275" s="131"/>
      <c r="BR275" s="131"/>
      <c r="BS275" s="131"/>
      <c r="BT275" s="131"/>
      <c r="BU275" s="131"/>
      <c r="BV275" s="204"/>
      <c r="BW275" s="204"/>
      <c r="BX275" s="204"/>
      <c r="BY275" s="204"/>
      <c r="BZ275" s="204"/>
      <c r="CA275" s="92"/>
      <c r="CB275" s="1"/>
      <c r="CC275" s="164"/>
      <c r="CD275" s="1"/>
      <c r="CF275" s="1"/>
    </row>
    <row r="276" spans="1:84" ht="13.5" thickBot="1">
      <c r="A276" s="45"/>
      <c r="B276" s="64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5"/>
      <c r="AB276" s="45"/>
      <c r="AC276" s="89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180"/>
      <c r="BN276" s="131"/>
      <c r="BO276" s="131"/>
      <c r="BP276" s="131"/>
      <c r="BQ276" s="131"/>
      <c r="BR276" s="131"/>
      <c r="BS276" s="131"/>
      <c r="BT276" s="131"/>
      <c r="BU276" s="131"/>
      <c r="BV276" s="204"/>
      <c r="BW276" s="204"/>
      <c r="BX276" s="204"/>
      <c r="BY276" s="204"/>
      <c r="BZ276" s="204"/>
      <c r="CA276" s="92"/>
      <c r="CB276" s="1"/>
      <c r="CC276" s="164"/>
      <c r="CD276" s="1"/>
      <c r="CF276" s="1"/>
    </row>
    <row r="277" spans="1:84" ht="13.5" thickBot="1">
      <c r="A277" s="45"/>
      <c r="B277" s="64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5"/>
      <c r="AB277" s="45"/>
      <c r="AC277" s="89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180"/>
      <c r="BN277" s="131"/>
      <c r="BO277" s="131"/>
      <c r="BP277" s="131"/>
      <c r="BQ277" s="131"/>
      <c r="BR277" s="131"/>
      <c r="BS277" s="131"/>
      <c r="BT277" s="131"/>
      <c r="BU277" s="131"/>
      <c r="BV277" s="204"/>
      <c r="BW277" s="204"/>
      <c r="BX277" s="204"/>
      <c r="BY277" s="204"/>
      <c r="BZ277" s="204"/>
      <c r="CA277" s="92"/>
      <c r="CB277" s="1"/>
      <c r="CC277" s="164"/>
      <c r="CD277" s="1"/>
      <c r="CF277" s="1"/>
    </row>
    <row r="278" spans="1:84" ht="13.5" thickBot="1">
      <c r="A278" s="45"/>
      <c r="B278" s="64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5"/>
      <c r="AB278" s="45"/>
      <c r="AC278" s="89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180"/>
      <c r="BN278" s="131"/>
      <c r="BO278" s="131"/>
      <c r="BP278" s="131"/>
      <c r="BQ278" s="131"/>
      <c r="BR278" s="131"/>
      <c r="BS278" s="131"/>
      <c r="BT278" s="131"/>
      <c r="BU278" s="131"/>
      <c r="BV278" s="204"/>
      <c r="BW278" s="204"/>
      <c r="BX278" s="204"/>
      <c r="BY278" s="204"/>
      <c r="BZ278" s="204"/>
      <c r="CA278" s="92"/>
      <c r="CB278" s="1"/>
      <c r="CC278" s="164"/>
      <c r="CD278" s="1"/>
      <c r="CF278" s="1"/>
    </row>
    <row r="279" spans="1:84" ht="13.5" thickBot="1">
      <c r="A279" s="45"/>
      <c r="B279" s="64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5"/>
      <c r="AB279" s="45"/>
      <c r="AC279" s="89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180"/>
      <c r="BN279" s="131"/>
      <c r="BO279" s="131"/>
      <c r="BP279" s="131"/>
      <c r="BQ279" s="131"/>
      <c r="BR279" s="131"/>
      <c r="BS279" s="131"/>
      <c r="BT279" s="131"/>
      <c r="BU279" s="131"/>
      <c r="BV279" s="204"/>
      <c r="BW279" s="204"/>
      <c r="BX279" s="204"/>
      <c r="BY279" s="204"/>
      <c r="BZ279" s="204"/>
      <c r="CA279" s="92"/>
      <c r="CB279" s="1"/>
      <c r="CC279" s="164"/>
      <c r="CD279" s="1"/>
      <c r="CF279" s="1"/>
    </row>
    <row r="280" spans="1:84" ht="13.5" thickBot="1">
      <c r="A280" s="45"/>
      <c r="B280" s="64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5"/>
      <c r="AB280" s="45"/>
      <c r="AC280" s="89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180"/>
      <c r="BN280" s="131"/>
      <c r="BO280" s="131"/>
      <c r="BP280" s="131"/>
      <c r="BQ280" s="131"/>
      <c r="BR280" s="131"/>
      <c r="BS280" s="131"/>
      <c r="BT280" s="131"/>
      <c r="BU280" s="131"/>
      <c r="BV280" s="204"/>
      <c r="BW280" s="204"/>
      <c r="BX280" s="204"/>
      <c r="BY280" s="204"/>
      <c r="BZ280" s="204"/>
      <c r="CA280" s="92"/>
      <c r="CB280" s="1"/>
      <c r="CC280" s="164"/>
      <c r="CD280" s="1"/>
      <c r="CF280" s="1"/>
    </row>
    <row r="281" spans="1:84" ht="13.5" thickBot="1">
      <c r="A281" s="45"/>
      <c r="B281" s="64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5"/>
      <c r="AB281" s="45"/>
      <c r="AC281" s="89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180"/>
      <c r="BN281" s="131"/>
      <c r="BO281" s="131"/>
      <c r="BP281" s="131"/>
      <c r="BQ281" s="131"/>
      <c r="BR281" s="131"/>
      <c r="BS281" s="131"/>
      <c r="BT281" s="131"/>
      <c r="BU281" s="131"/>
      <c r="BV281" s="204"/>
      <c r="BW281" s="204"/>
      <c r="BX281" s="204"/>
      <c r="BY281" s="204"/>
      <c r="BZ281" s="204"/>
      <c r="CA281" s="92"/>
      <c r="CB281" s="1"/>
      <c r="CC281" s="164"/>
      <c r="CD281" s="1"/>
      <c r="CF281" s="1"/>
    </row>
    <row r="282" spans="1:84" ht="13.5" thickBot="1">
      <c r="A282" s="45"/>
      <c r="B282" s="64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5"/>
      <c r="AB282" s="45"/>
      <c r="AC282" s="89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180"/>
      <c r="BN282" s="131"/>
      <c r="BO282" s="131"/>
      <c r="BP282" s="131"/>
      <c r="BQ282" s="131"/>
      <c r="BR282" s="131"/>
      <c r="BS282" s="131"/>
      <c r="BT282" s="131"/>
      <c r="BU282" s="131"/>
      <c r="BV282" s="204"/>
      <c r="BW282" s="204"/>
      <c r="BX282" s="204"/>
      <c r="BY282" s="204"/>
      <c r="BZ282" s="204"/>
      <c r="CA282" s="92"/>
      <c r="CB282" s="1"/>
      <c r="CC282" s="164"/>
      <c r="CD282" s="1"/>
      <c r="CF282" s="1"/>
    </row>
    <row r="283" spans="1:84" ht="13.5" thickBot="1">
      <c r="A283" s="45"/>
      <c r="B283" s="64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5"/>
      <c r="AB283" s="45"/>
      <c r="AC283" s="89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180"/>
      <c r="BN283" s="131"/>
      <c r="BO283" s="131"/>
      <c r="BP283" s="45"/>
      <c r="BQ283" s="131"/>
      <c r="BR283" s="131"/>
      <c r="BS283" s="131"/>
      <c r="BT283" s="131"/>
      <c r="BU283" s="131"/>
      <c r="BV283" s="204"/>
      <c r="BW283" s="204"/>
      <c r="BX283" s="204"/>
      <c r="BY283" s="204"/>
      <c r="BZ283" s="204"/>
      <c r="CA283" s="92"/>
      <c r="CB283" s="1"/>
      <c r="CC283" s="164"/>
      <c r="CD283" s="1"/>
      <c r="CF283" s="1"/>
    </row>
    <row r="284" spans="1:84" ht="13.5" thickBot="1">
      <c r="A284" s="45"/>
      <c r="B284" s="64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5"/>
      <c r="AB284" s="45"/>
      <c r="AC284" s="89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180"/>
      <c r="BN284" s="131"/>
      <c r="BO284" s="131"/>
      <c r="BP284" s="131"/>
      <c r="BQ284" s="131"/>
      <c r="BR284" s="131"/>
      <c r="BS284" s="131"/>
      <c r="BT284" s="131"/>
      <c r="BU284" s="131"/>
      <c r="BV284" s="204"/>
      <c r="BW284" s="204"/>
      <c r="BX284" s="204"/>
      <c r="BY284" s="204"/>
      <c r="BZ284" s="204"/>
      <c r="CA284" s="92"/>
      <c r="CB284" s="1"/>
      <c r="CC284" s="164"/>
      <c r="CD284" s="1"/>
      <c r="CF284" s="1"/>
    </row>
    <row r="285" spans="1:84" ht="13.5" thickBot="1">
      <c r="A285" s="45"/>
      <c r="B285" s="64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5"/>
      <c r="AB285" s="45"/>
      <c r="AC285" s="89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180"/>
      <c r="BN285" s="131"/>
      <c r="BO285" s="131"/>
      <c r="BP285" s="131"/>
      <c r="BQ285" s="131"/>
      <c r="BR285" s="131"/>
      <c r="BS285" s="131"/>
      <c r="BT285" s="131"/>
      <c r="BU285" s="131"/>
      <c r="BV285" s="204"/>
      <c r="BW285" s="204"/>
      <c r="BX285" s="204"/>
      <c r="BY285" s="204"/>
      <c r="BZ285" s="204"/>
      <c r="CA285" s="92"/>
      <c r="CB285" s="1"/>
      <c r="CC285" s="164"/>
      <c r="CD285" s="1"/>
      <c r="CF285" s="1"/>
    </row>
    <row r="286" spans="1:84" ht="13.5" thickBot="1">
      <c r="A286" s="45"/>
      <c r="B286" s="64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5"/>
      <c r="AB286" s="45"/>
      <c r="AC286" s="89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180"/>
      <c r="BN286" s="131"/>
      <c r="BO286" s="131"/>
      <c r="BP286" s="131"/>
      <c r="BQ286" s="131"/>
      <c r="BR286" s="131"/>
      <c r="BS286" s="131"/>
      <c r="BT286" s="131"/>
      <c r="BU286" s="131"/>
      <c r="BV286" s="204"/>
      <c r="BW286" s="204"/>
      <c r="BX286" s="204"/>
      <c r="BY286" s="204"/>
      <c r="BZ286" s="204"/>
      <c r="CA286" s="92"/>
      <c r="CB286" s="1"/>
      <c r="CC286" s="164"/>
      <c r="CD286" s="1"/>
      <c r="CF286" s="1"/>
    </row>
    <row r="287" spans="1:84" ht="13.5" thickBot="1">
      <c r="A287" s="45"/>
      <c r="B287" s="64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5"/>
      <c r="AB287" s="45"/>
      <c r="AC287" s="89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180"/>
      <c r="BN287" s="131"/>
      <c r="BO287" s="131"/>
      <c r="BP287" s="131"/>
      <c r="BQ287" s="131"/>
      <c r="BR287" s="131"/>
      <c r="BS287" s="131"/>
      <c r="BT287" s="131"/>
      <c r="BU287" s="131"/>
      <c r="BV287" s="204"/>
      <c r="BW287" s="204"/>
      <c r="BX287" s="204"/>
      <c r="BY287" s="204"/>
      <c r="BZ287" s="204"/>
      <c r="CA287" s="92"/>
      <c r="CB287" s="1"/>
      <c r="CC287" s="164"/>
      <c r="CD287" s="1"/>
      <c r="CF287" s="1"/>
    </row>
    <row r="288" spans="1:84" ht="13.5" thickBot="1">
      <c r="A288" s="45"/>
      <c r="B288" s="64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5"/>
      <c r="AB288" s="45"/>
      <c r="AC288" s="89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180"/>
      <c r="BN288" s="131"/>
      <c r="BO288" s="131"/>
      <c r="BP288" s="131"/>
      <c r="BQ288" s="131"/>
      <c r="BR288" s="131"/>
      <c r="BS288" s="131"/>
      <c r="BT288" s="131"/>
      <c r="BU288" s="131"/>
      <c r="BV288" s="204"/>
      <c r="BW288" s="204"/>
      <c r="BX288" s="204"/>
      <c r="BY288" s="204"/>
      <c r="BZ288" s="204"/>
      <c r="CA288" s="92"/>
      <c r="CB288" s="1"/>
      <c r="CC288" s="164"/>
      <c r="CD288" s="1"/>
      <c r="CF288" s="1"/>
    </row>
    <row r="289" spans="1:306" ht="13.5" thickBot="1">
      <c r="A289" s="45"/>
      <c r="B289" s="64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5"/>
      <c r="AB289" s="45"/>
      <c r="AC289" s="89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180"/>
      <c r="BN289" s="131"/>
      <c r="BO289" s="131"/>
      <c r="BP289" s="45"/>
      <c r="BQ289" s="131"/>
      <c r="BR289" s="131"/>
      <c r="BS289" s="131"/>
      <c r="BT289" s="131"/>
      <c r="BU289" s="131"/>
      <c r="BV289" s="204"/>
      <c r="BW289" s="204"/>
      <c r="BX289" s="204"/>
      <c r="BY289" s="204"/>
      <c r="BZ289" s="204"/>
      <c r="CA289" s="92"/>
      <c r="CB289" s="1"/>
      <c r="CC289" s="164"/>
      <c r="CD289" s="1"/>
      <c r="CF289" s="1"/>
    </row>
    <row r="290" spans="1:306" ht="13.5" thickBot="1">
      <c r="A290" s="45"/>
      <c r="B290" s="64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5"/>
      <c r="AB290" s="45"/>
      <c r="AC290" s="89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180"/>
      <c r="BN290" s="131"/>
      <c r="BO290" s="131"/>
      <c r="BP290" s="131"/>
      <c r="BQ290" s="131"/>
      <c r="BR290" s="131"/>
      <c r="BS290" s="131"/>
      <c r="BT290" s="131"/>
      <c r="BU290" s="131"/>
      <c r="BV290" s="204"/>
      <c r="BW290" s="204"/>
      <c r="BX290" s="204"/>
      <c r="BY290" s="204"/>
      <c r="BZ290" s="204"/>
      <c r="CA290" s="92"/>
      <c r="CB290" s="1"/>
      <c r="CC290" s="164"/>
      <c r="CD290" s="1"/>
      <c r="CF290" s="1"/>
    </row>
    <row r="291" spans="1:306" ht="13.5" thickBot="1">
      <c r="A291" s="45"/>
      <c r="B291" s="64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5"/>
      <c r="AB291" s="45"/>
      <c r="AC291" s="89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180"/>
      <c r="BN291" s="131"/>
      <c r="BO291" s="131"/>
      <c r="BP291" s="131"/>
      <c r="BQ291" s="131"/>
      <c r="BR291" s="131"/>
      <c r="BS291" s="131"/>
      <c r="BT291" s="131"/>
      <c r="BU291" s="131"/>
      <c r="BV291" s="204"/>
      <c r="BW291" s="204"/>
      <c r="BX291" s="204"/>
      <c r="BY291" s="204"/>
      <c r="BZ291" s="204"/>
      <c r="CA291" s="92"/>
      <c r="CB291" s="1"/>
      <c r="CC291" s="164"/>
      <c r="CD291" s="1"/>
      <c r="CF291" s="1"/>
      <c r="KR291" s="2"/>
      <c r="KS291" s="2"/>
      <c r="KT291" s="2"/>
    </row>
    <row r="292" spans="1:306" ht="13.5" thickBot="1">
      <c r="A292" s="45"/>
      <c r="B292" s="64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5"/>
      <c r="AB292" s="45"/>
      <c r="AC292" s="89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180"/>
      <c r="BN292" s="131"/>
      <c r="BO292" s="131"/>
      <c r="BP292" s="131"/>
      <c r="BQ292" s="131"/>
      <c r="BR292" s="131"/>
      <c r="BS292" s="131"/>
      <c r="BT292" s="131"/>
      <c r="BU292" s="131"/>
      <c r="BV292" s="204"/>
      <c r="BW292" s="204"/>
      <c r="BX292" s="204"/>
      <c r="BY292" s="204"/>
      <c r="BZ292" s="204"/>
      <c r="CA292" s="92"/>
      <c r="CB292" s="1"/>
      <c r="CC292" s="164"/>
      <c r="CD292" s="1"/>
      <c r="CF292" s="1"/>
    </row>
    <row r="293" spans="1:306" ht="13.5" thickBot="1">
      <c r="A293" s="45"/>
      <c r="B293" s="64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5"/>
      <c r="AB293" s="45"/>
      <c r="AC293" s="89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180"/>
      <c r="BN293" s="131"/>
      <c r="BO293" s="131"/>
      <c r="BP293" s="131"/>
      <c r="BQ293" s="131"/>
      <c r="BR293" s="131"/>
      <c r="BS293" s="131"/>
      <c r="BT293" s="131"/>
      <c r="BU293" s="131"/>
      <c r="BV293" s="204"/>
      <c r="BW293" s="204"/>
      <c r="BX293" s="204"/>
      <c r="BY293" s="204"/>
      <c r="BZ293" s="204"/>
      <c r="CA293" s="92"/>
      <c r="CB293" s="1"/>
      <c r="CC293" s="164"/>
      <c r="CD293" s="1"/>
      <c r="CF293" s="1"/>
    </row>
    <row r="294" spans="1:306" ht="13.5" thickBot="1">
      <c r="A294" s="45"/>
      <c r="B294" s="64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5"/>
      <c r="AB294" s="45"/>
      <c r="AC294" s="89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180"/>
      <c r="BN294" s="131"/>
      <c r="BO294" s="131"/>
      <c r="BP294" s="131"/>
      <c r="BQ294" s="131"/>
      <c r="BR294" s="131"/>
      <c r="BS294" s="131"/>
      <c r="BT294" s="131"/>
      <c r="BU294" s="131"/>
      <c r="BV294" s="204"/>
      <c r="BW294" s="204"/>
      <c r="BX294" s="204"/>
      <c r="BY294" s="204"/>
      <c r="BZ294" s="204"/>
      <c r="CA294" s="92"/>
      <c r="CB294" s="1"/>
      <c r="CC294" s="164"/>
      <c r="CD294" s="1"/>
      <c r="CF294" s="1"/>
    </row>
    <row r="295" spans="1:306" ht="13.5" thickBot="1">
      <c r="A295" s="45"/>
      <c r="B295" s="64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5"/>
      <c r="AB295" s="45"/>
      <c r="AC295" s="89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180"/>
      <c r="BN295" s="131"/>
      <c r="BO295" s="131"/>
      <c r="BP295" s="131"/>
      <c r="BQ295" s="131"/>
      <c r="BR295" s="131"/>
      <c r="BS295" s="131"/>
      <c r="BT295" s="131"/>
      <c r="BU295" s="131"/>
      <c r="BV295" s="204"/>
      <c r="BW295" s="204"/>
      <c r="BX295" s="204"/>
      <c r="BY295" s="204"/>
      <c r="BZ295" s="204"/>
      <c r="CA295" s="92"/>
      <c r="CB295" s="1"/>
      <c r="CC295" s="164"/>
      <c r="CD295" s="1"/>
      <c r="CF295" s="1"/>
    </row>
    <row r="296" spans="1:306" ht="13.5" thickBot="1">
      <c r="A296" s="45"/>
      <c r="B296" s="64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5"/>
      <c r="AB296" s="45"/>
      <c r="AC296" s="89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180"/>
      <c r="BN296" s="131"/>
      <c r="BO296" s="131"/>
      <c r="BP296" s="131"/>
      <c r="BQ296" s="131"/>
      <c r="BR296" s="131"/>
      <c r="BS296" s="131"/>
      <c r="BT296" s="131"/>
      <c r="BU296" s="131"/>
      <c r="BV296" s="204"/>
      <c r="BW296" s="204"/>
      <c r="BX296" s="204"/>
      <c r="BY296" s="204"/>
      <c r="BZ296" s="204"/>
      <c r="CA296" s="92"/>
      <c r="CB296" s="1"/>
      <c r="CC296" s="164"/>
      <c r="CD296" s="1"/>
      <c r="CF296" s="1"/>
    </row>
    <row r="297" spans="1:306" ht="13.5" thickBot="1">
      <c r="A297" s="45"/>
      <c r="B297" s="64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5"/>
      <c r="AB297" s="45"/>
      <c r="AC297" s="89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180"/>
      <c r="BN297" s="131"/>
      <c r="BO297" s="131"/>
      <c r="BP297" s="131"/>
      <c r="BQ297" s="131"/>
      <c r="BR297" s="131"/>
      <c r="BS297" s="131"/>
      <c r="BT297" s="131"/>
      <c r="BU297" s="131"/>
      <c r="BV297" s="204"/>
      <c r="BW297" s="204"/>
      <c r="BX297" s="204"/>
      <c r="BY297" s="204"/>
      <c r="BZ297" s="204"/>
      <c r="CA297" s="92"/>
      <c r="CB297" s="1"/>
      <c r="CC297" s="164"/>
      <c r="CD297" s="1"/>
      <c r="CF297" s="1"/>
    </row>
    <row r="298" spans="1:306" ht="13.5" thickBot="1">
      <c r="A298" s="45"/>
      <c r="B298" s="64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5"/>
      <c r="AB298" s="45"/>
      <c r="AC298" s="89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180"/>
      <c r="BN298" s="131"/>
      <c r="BO298" s="131"/>
      <c r="BP298" s="131"/>
      <c r="BQ298" s="131"/>
      <c r="BR298" s="131"/>
      <c r="BS298" s="131"/>
      <c r="BT298" s="131"/>
      <c r="BU298" s="131"/>
      <c r="BV298" s="204"/>
      <c r="BW298" s="204"/>
      <c r="BX298" s="204"/>
      <c r="BY298" s="204"/>
      <c r="BZ298" s="204"/>
      <c r="CA298" s="92"/>
      <c r="CB298" s="1"/>
      <c r="CC298" s="164"/>
      <c r="CD298" s="1"/>
      <c r="CF298" s="1"/>
    </row>
    <row r="299" spans="1:306" ht="13.5" thickBot="1">
      <c r="A299" s="45"/>
      <c r="B299" s="64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5"/>
      <c r="AB299" s="45"/>
      <c r="AC299" s="89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180"/>
      <c r="BN299" s="131"/>
      <c r="BO299" s="131"/>
      <c r="BP299" s="131"/>
      <c r="BQ299" s="131"/>
      <c r="BR299" s="131"/>
      <c r="BS299" s="131"/>
      <c r="BT299" s="131"/>
      <c r="BU299" s="131"/>
      <c r="BV299" s="204"/>
      <c r="BW299" s="204"/>
      <c r="BX299" s="204"/>
      <c r="BY299" s="204"/>
      <c r="BZ299" s="204"/>
      <c r="CA299" s="92"/>
      <c r="CB299" s="1"/>
      <c r="CC299" s="164"/>
      <c r="CD299" s="1"/>
      <c r="CF299" s="1"/>
    </row>
    <row r="300" spans="1:306" ht="13.5" thickBot="1">
      <c r="A300" s="45"/>
      <c r="B300" s="64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5"/>
      <c r="AB300" s="45"/>
      <c r="AC300" s="89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180"/>
      <c r="BN300" s="131"/>
      <c r="BO300" s="131"/>
      <c r="BP300" s="131"/>
      <c r="BQ300" s="131"/>
      <c r="BR300" s="131"/>
      <c r="BS300" s="131"/>
      <c r="BT300" s="131"/>
      <c r="BU300" s="131"/>
      <c r="BV300" s="204"/>
      <c r="BW300" s="204"/>
      <c r="BX300" s="204"/>
      <c r="BY300" s="204"/>
      <c r="BZ300" s="204"/>
      <c r="CA300" s="92"/>
      <c r="CB300" s="1"/>
      <c r="CC300" s="164"/>
      <c r="CD300" s="1"/>
      <c r="CF300" s="1"/>
    </row>
    <row r="301" spans="1:306" ht="13.5" thickBot="1">
      <c r="A301" s="45"/>
      <c r="B301" s="64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5"/>
      <c r="AB301" s="45"/>
      <c r="AC301" s="89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180"/>
      <c r="BN301" s="131"/>
      <c r="BO301" s="131"/>
      <c r="BP301" s="131"/>
      <c r="BQ301" s="131"/>
      <c r="BR301" s="131"/>
      <c r="BS301" s="131"/>
      <c r="BT301" s="131"/>
      <c r="BU301" s="131"/>
      <c r="BV301" s="204"/>
      <c r="BW301" s="204"/>
      <c r="BX301" s="204"/>
      <c r="BY301" s="204"/>
      <c r="BZ301" s="204"/>
      <c r="CA301" s="92"/>
      <c r="CB301" s="1"/>
      <c r="CC301" s="164"/>
      <c r="CD301" s="1"/>
      <c r="CF301" s="1"/>
    </row>
    <row r="302" spans="1:306" ht="13.5" thickBot="1">
      <c r="A302" s="45"/>
      <c r="B302" s="64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5"/>
      <c r="AB302" s="45"/>
      <c r="AC302" s="89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180"/>
      <c r="BN302" s="131"/>
      <c r="BO302" s="131"/>
      <c r="BP302" s="131"/>
      <c r="BQ302" s="131"/>
      <c r="BR302" s="131"/>
      <c r="BS302" s="131"/>
      <c r="BT302" s="131"/>
      <c r="BU302" s="131"/>
      <c r="BV302" s="204"/>
      <c r="BW302" s="204"/>
      <c r="BX302" s="204"/>
      <c r="BY302" s="204"/>
      <c r="BZ302" s="204"/>
      <c r="CA302" s="92"/>
      <c r="CB302" s="1"/>
      <c r="CC302" s="164"/>
      <c r="CD302" s="1"/>
      <c r="CF302" s="1"/>
    </row>
    <row r="303" spans="1:306" ht="13.5" thickBot="1">
      <c r="A303" s="45"/>
      <c r="B303" s="64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5"/>
      <c r="AB303" s="45"/>
      <c r="AC303" s="89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180"/>
      <c r="BN303" s="131"/>
      <c r="BO303" s="131"/>
      <c r="BP303" s="131"/>
      <c r="BQ303" s="131"/>
      <c r="BR303" s="131"/>
      <c r="BS303" s="131"/>
      <c r="BT303" s="131"/>
      <c r="BU303" s="131"/>
      <c r="BV303" s="204"/>
      <c r="BW303" s="204"/>
      <c r="BX303" s="204"/>
      <c r="BY303" s="204"/>
      <c r="BZ303" s="204"/>
      <c r="CA303" s="92"/>
      <c r="CB303" s="1"/>
      <c r="CC303" s="164"/>
      <c r="CD303" s="1"/>
      <c r="CF303" s="1"/>
    </row>
    <row r="304" spans="1:306" ht="13.5" thickBot="1">
      <c r="A304" s="45"/>
      <c r="B304" s="64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5"/>
      <c r="AB304" s="45"/>
      <c r="AC304" s="89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180"/>
      <c r="BN304" s="131"/>
      <c r="BO304" s="131"/>
      <c r="BP304" s="45"/>
      <c r="BQ304" s="131"/>
      <c r="BR304" s="131"/>
      <c r="BS304" s="131"/>
      <c r="BT304" s="131"/>
      <c r="BU304" s="131"/>
      <c r="BV304" s="204"/>
      <c r="BW304" s="204"/>
      <c r="BX304" s="204"/>
      <c r="BY304" s="204"/>
      <c r="BZ304" s="204"/>
      <c r="CA304" s="92"/>
      <c r="CB304" s="1"/>
      <c r="CC304" s="164"/>
      <c r="CD304" s="1"/>
      <c r="CF304" s="1"/>
    </row>
    <row r="305" spans="1:84" ht="13.5" thickBot="1">
      <c r="A305" s="45"/>
      <c r="B305" s="64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5"/>
      <c r="AB305" s="45"/>
      <c r="AC305" s="89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180"/>
      <c r="BN305" s="84"/>
      <c r="BO305" s="84"/>
      <c r="BP305" s="84"/>
      <c r="BQ305" s="84"/>
      <c r="BR305" s="84"/>
      <c r="BS305" s="131"/>
      <c r="BT305" s="131"/>
      <c r="BU305" s="131"/>
      <c r="BV305" s="204"/>
      <c r="BW305" s="204"/>
      <c r="BX305" s="204"/>
      <c r="BY305" s="204"/>
      <c r="BZ305" s="204"/>
      <c r="CA305" s="92"/>
      <c r="CB305" s="1"/>
      <c r="CC305" s="164"/>
      <c r="CD305" s="1"/>
      <c r="CF305" s="1"/>
    </row>
    <row r="306" spans="1:84" ht="13.5" thickBot="1">
      <c r="A306" s="45"/>
      <c r="B306" s="64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5"/>
      <c r="AB306" s="45"/>
      <c r="AC306" s="89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180"/>
      <c r="BN306" s="131"/>
      <c r="BO306" s="131"/>
      <c r="BP306" s="131"/>
      <c r="BQ306" s="131"/>
      <c r="BR306" s="131"/>
      <c r="BS306" s="131"/>
      <c r="BT306" s="131"/>
      <c r="BU306" s="131"/>
      <c r="BV306" s="204"/>
      <c r="BW306" s="204"/>
      <c r="BX306" s="204"/>
      <c r="BY306" s="204"/>
      <c r="BZ306" s="204"/>
      <c r="CA306" s="92"/>
      <c r="CB306" s="1"/>
      <c r="CC306" s="164"/>
      <c r="CD306" s="1"/>
      <c r="CF306" s="1"/>
    </row>
    <row r="307" spans="1:84" ht="13.5" thickBot="1">
      <c r="A307" s="45"/>
      <c r="B307" s="64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5"/>
      <c r="AB307" s="45"/>
      <c r="AC307" s="89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180"/>
      <c r="BN307" s="131"/>
      <c r="BO307" s="131"/>
      <c r="BP307" s="131"/>
      <c r="BQ307" s="131"/>
      <c r="BR307" s="131"/>
      <c r="BS307" s="131"/>
      <c r="BT307" s="131"/>
      <c r="BU307" s="131"/>
      <c r="BV307" s="204"/>
      <c r="BW307" s="204"/>
      <c r="BX307" s="204"/>
      <c r="BY307" s="204"/>
      <c r="BZ307" s="204"/>
      <c r="CA307" s="92"/>
      <c r="CB307" s="1"/>
      <c r="CC307" s="164"/>
      <c r="CD307" s="1"/>
      <c r="CF307" s="1"/>
    </row>
    <row r="308" spans="1:84" ht="13.5" thickBot="1">
      <c r="A308" s="45"/>
      <c r="B308" s="64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5"/>
      <c r="AB308" s="45"/>
      <c r="AC308" s="89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180"/>
      <c r="BN308" s="131"/>
      <c r="BO308" s="131"/>
      <c r="BP308" s="131"/>
      <c r="BQ308" s="131"/>
      <c r="BR308" s="131"/>
      <c r="BS308" s="131"/>
      <c r="BT308" s="131"/>
      <c r="BU308" s="131"/>
      <c r="BV308" s="204"/>
      <c r="BW308" s="204"/>
      <c r="BX308" s="204"/>
      <c r="BY308" s="204"/>
      <c r="BZ308" s="204"/>
      <c r="CA308" s="92"/>
      <c r="CB308" s="1"/>
      <c r="CC308" s="164"/>
      <c r="CD308" s="1"/>
      <c r="CF308" s="1"/>
    </row>
    <row r="309" spans="1:84" ht="13.5" thickBot="1">
      <c r="A309" s="45"/>
      <c r="B309" s="64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5"/>
      <c r="AB309" s="45"/>
      <c r="AC309" s="89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180"/>
      <c r="BN309" s="131"/>
      <c r="BO309" s="131"/>
      <c r="BP309" s="131"/>
      <c r="BQ309" s="131"/>
      <c r="BR309" s="131"/>
      <c r="BS309" s="131"/>
      <c r="BT309" s="131"/>
      <c r="BU309" s="131"/>
      <c r="BV309" s="204"/>
      <c r="BW309" s="204"/>
      <c r="BX309" s="204"/>
      <c r="BY309" s="204"/>
      <c r="BZ309" s="204"/>
      <c r="CA309" s="92"/>
      <c r="CB309" s="1"/>
      <c r="CC309" s="164"/>
      <c r="CD309" s="1"/>
      <c r="CF309" s="1"/>
    </row>
    <row r="310" spans="1:84" ht="13.5" thickBot="1">
      <c r="A310" s="45"/>
      <c r="B310" s="64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5"/>
      <c r="AB310" s="45"/>
      <c r="AC310" s="89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180"/>
      <c r="BN310" s="131"/>
      <c r="BO310" s="131"/>
      <c r="BP310" s="131"/>
      <c r="BQ310" s="131"/>
      <c r="BR310" s="131"/>
      <c r="BS310" s="131"/>
      <c r="BT310" s="131"/>
      <c r="BU310" s="131"/>
      <c r="BV310" s="204"/>
      <c r="BW310" s="204"/>
      <c r="BX310" s="204"/>
      <c r="BY310" s="204"/>
      <c r="BZ310" s="204"/>
      <c r="CA310" s="92"/>
      <c r="CB310" s="1"/>
      <c r="CC310" s="164"/>
      <c r="CD310" s="1"/>
      <c r="CF310" s="1"/>
    </row>
    <row r="311" spans="1:84" ht="13.5" thickBot="1">
      <c r="A311" s="45"/>
      <c r="B311" s="64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5"/>
      <c r="AB311" s="45"/>
      <c r="AC311" s="89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180"/>
      <c r="BN311" s="131"/>
      <c r="BO311" s="131"/>
      <c r="BP311" s="45"/>
      <c r="BQ311" s="131"/>
      <c r="BR311" s="131"/>
      <c r="BS311" s="131"/>
      <c r="BT311" s="131"/>
      <c r="BU311" s="131"/>
      <c r="BV311" s="204"/>
      <c r="BW311" s="204"/>
      <c r="BX311" s="204"/>
      <c r="BY311" s="204"/>
      <c r="BZ311" s="204"/>
      <c r="CA311" s="92"/>
      <c r="CB311" s="1"/>
      <c r="CC311" s="164"/>
      <c r="CD311" s="1"/>
      <c r="CF311" s="1"/>
    </row>
    <row r="312" spans="1:84" ht="13.5" thickBot="1">
      <c r="A312" s="45"/>
      <c r="B312" s="64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5"/>
      <c r="AB312" s="45"/>
      <c r="AC312" s="89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180"/>
      <c r="BN312" s="131"/>
      <c r="BO312" s="131"/>
      <c r="BP312" s="131"/>
      <c r="BQ312" s="131"/>
      <c r="BR312" s="131"/>
      <c r="BS312" s="131"/>
      <c r="BT312" s="131"/>
      <c r="BU312" s="131"/>
      <c r="BV312" s="204"/>
      <c r="BW312" s="204"/>
      <c r="BX312" s="204"/>
      <c r="BY312" s="204"/>
      <c r="BZ312" s="204"/>
      <c r="CA312" s="92"/>
      <c r="CB312" s="1"/>
      <c r="CC312" s="164"/>
      <c r="CD312" s="1"/>
      <c r="CF312" s="1"/>
    </row>
    <row r="313" spans="1:84" ht="13.5" thickBot="1">
      <c r="A313" s="45"/>
      <c r="B313" s="64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5"/>
      <c r="AB313" s="45"/>
      <c r="AC313" s="89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180"/>
      <c r="BN313" s="131"/>
      <c r="BO313" s="131"/>
      <c r="BP313" s="131"/>
      <c r="BQ313" s="131"/>
      <c r="BR313" s="131"/>
      <c r="BS313" s="131"/>
      <c r="BT313" s="131"/>
      <c r="BU313" s="131"/>
      <c r="BV313" s="204"/>
      <c r="BW313" s="204"/>
      <c r="BX313" s="204"/>
      <c r="BY313" s="204"/>
      <c r="BZ313" s="204"/>
      <c r="CA313" s="92"/>
      <c r="CB313" s="1"/>
      <c r="CC313" s="164"/>
      <c r="CD313" s="1"/>
      <c r="CF313" s="1"/>
    </row>
    <row r="314" spans="1:84" ht="13.5" thickBot="1">
      <c r="A314" s="45"/>
      <c r="B314" s="64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5"/>
      <c r="AB314" s="45"/>
      <c r="AC314" s="89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180"/>
      <c r="BN314" s="131"/>
      <c r="BO314" s="131"/>
      <c r="BP314" s="131"/>
      <c r="BQ314" s="131"/>
      <c r="BR314" s="131"/>
      <c r="BS314" s="131"/>
      <c r="BT314" s="131"/>
      <c r="BU314" s="131"/>
      <c r="BV314" s="204"/>
      <c r="BW314" s="204"/>
      <c r="BX314" s="204"/>
      <c r="BY314" s="204"/>
      <c r="BZ314" s="204"/>
      <c r="CA314" s="92"/>
      <c r="CB314" s="1"/>
      <c r="CC314" s="164"/>
      <c r="CD314" s="1"/>
      <c r="CF314" s="1"/>
    </row>
    <row r="315" spans="1:84" ht="13.5" thickBot="1">
      <c r="A315" s="45"/>
      <c r="B315" s="64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5"/>
      <c r="AB315" s="45"/>
      <c r="AC315" s="89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180"/>
      <c r="BN315" s="131"/>
      <c r="BO315" s="131"/>
      <c r="BP315" s="45"/>
      <c r="BQ315" s="131"/>
      <c r="BR315" s="131"/>
      <c r="BS315" s="131"/>
      <c r="BT315" s="131"/>
      <c r="BU315" s="131"/>
      <c r="BV315" s="204"/>
      <c r="BW315" s="204"/>
      <c r="BX315" s="204"/>
      <c r="BY315" s="204"/>
      <c r="BZ315" s="204"/>
      <c r="CA315" s="92"/>
      <c r="CB315" s="1"/>
      <c r="CC315" s="164"/>
      <c r="CD315" s="1"/>
      <c r="CF315" s="1"/>
    </row>
    <row r="316" spans="1:84" ht="13.5" thickBot="1">
      <c r="A316" s="45"/>
      <c r="B316" s="64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5"/>
      <c r="AB316" s="45"/>
      <c r="AC316" s="89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180"/>
      <c r="BN316" s="131"/>
      <c r="BO316" s="131"/>
      <c r="BP316" s="131"/>
      <c r="BQ316" s="131"/>
      <c r="BR316" s="131"/>
      <c r="BS316" s="131"/>
      <c r="BT316" s="131"/>
      <c r="BU316" s="131"/>
      <c r="BV316" s="204"/>
      <c r="BW316" s="204"/>
      <c r="BX316" s="204"/>
      <c r="BY316" s="204"/>
      <c r="BZ316" s="204"/>
      <c r="CA316" s="92"/>
      <c r="CB316" s="1"/>
      <c r="CC316" s="164"/>
      <c r="CD316" s="1"/>
      <c r="CF316" s="1"/>
    </row>
    <row r="317" spans="1:84" ht="13.5" thickBot="1">
      <c r="A317" s="45"/>
      <c r="B317" s="64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5"/>
      <c r="AB317" s="45"/>
      <c r="AC317" s="89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180"/>
      <c r="BN317" s="131"/>
      <c r="BO317" s="131"/>
      <c r="BP317" s="131"/>
      <c r="BQ317" s="131"/>
      <c r="BR317" s="131"/>
      <c r="BS317" s="131"/>
      <c r="BT317" s="131"/>
      <c r="BU317" s="131"/>
      <c r="BV317" s="204"/>
      <c r="BW317" s="204"/>
      <c r="BX317" s="204"/>
      <c r="BY317" s="204"/>
      <c r="BZ317" s="204"/>
      <c r="CA317" s="92"/>
      <c r="CB317" s="1"/>
      <c r="CC317" s="164"/>
      <c r="CD317" s="1"/>
      <c r="CF317" s="1"/>
    </row>
    <row r="318" spans="1:84" ht="13.5" thickBot="1">
      <c r="A318" s="45"/>
      <c r="B318" s="64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5"/>
      <c r="AB318" s="45"/>
      <c r="AC318" s="89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180"/>
      <c r="BN318" s="84"/>
      <c r="BO318" s="84"/>
      <c r="BP318" s="84"/>
      <c r="BQ318" s="84"/>
      <c r="BR318" s="84"/>
      <c r="BS318" s="84"/>
      <c r="BT318" s="84"/>
      <c r="BU318" s="84"/>
      <c r="BV318" s="206"/>
      <c r="BW318" s="206"/>
      <c r="BX318" s="206"/>
      <c r="BY318" s="206"/>
      <c r="BZ318" s="206"/>
      <c r="CA318" s="92"/>
      <c r="CB318" s="1"/>
      <c r="CC318" s="164"/>
      <c r="CD318" s="1"/>
      <c r="CF318" s="1"/>
    </row>
    <row r="319" spans="1:84" ht="13.5" thickBot="1">
      <c r="A319" s="45"/>
      <c r="B319" s="64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5"/>
      <c r="AB319" s="45"/>
      <c r="AC319" s="89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180"/>
      <c r="BN319" s="131"/>
      <c r="BO319" s="131"/>
      <c r="BP319" s="131"/>
      <c r="BQ319" s="131"/>
      <c r="BR319" s="131"/>
      <c r="BS319" s="131"/>
      <c r="BT319" s="131"/>
      <c r="BU319" s="131"/>
      <c r="BV319" s="204"/>
      <c r="BW319" s="204"/>
      <c r="BX319" s="204"/>
      <c r="BY319" s="204"/>
      <c r="BZ319" s="204"/>
      <c r="CA319" s="92"/>
      <c r="CB319" s="1"/>
      <c r="CC319" s="164"/>
      <c r="CD319" s="1"/>
      <c r="CF319" s="1"/>
    </row>
    <row r="320" spans="1:84" ht="13.5" thickBot="1">
      <c r="A320" s="45"/>
      <c r="B320" s="64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5"/>
      <c r="AB320" s="45"/>
      <c r="AC320" s="89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180"/>
      <c r="BN320" s="131"/>
      <c r="BO320" s="131"/>
      <c r="BP320" s="131"/>
      <c r="BQ320" s="131"/>
      <c r="BR320" s="131"/>
      <c r="BS320" s="131"/>
      <c r="BT320" s="131"/>
      <c r="BU320" s="131"/>
      <c r="BV320" s="204"/>
      <c r="BW320" s="204"/>
      <c r="BX320" s="204"/>
      <c r="BY320" s="204"/>
      <c r="BZ320" s="204"/>
      <c r="CA320" s="92"/>
      <c r="CB320" s="1"/>
      <c r="CC320" s="164"/>
      <c r="CD320" s="1"/>
      <c r="CF320" s="1"/>
    </row>
    <row r="321" spans="1:306" ht="13.5" thickBot="1">
      <c r="A321" s="45"/>
      <c r="B321" s="64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5"/>
      <c r="AB321" s="45"/>
      <c r="AC321" s="89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180"/>
      <c r="BN321" s="131"/>
      <c r="BO321" s="131"/>
      <c r="BP321" s="131"/>
      <c r="BQ321" s="131"/>
      <c r="BR321" s="131"/>
      <c r="BS321" s="131"/>
      <c r="BT321" s="131"/>
      <c r="BU321" s="131"/>
      <c r="BV321" s="204"/>
      <c r="BW321" s="204"/>
      <c r="BX321" s="204"/>
      <c r="BY321" s="204"/>
      <c r="BZ321" s="204"/>
      <c r="CA321" s="92"/>
      <c r="CB321" s="1"/>
      <c r="CC321" s="164"/>
      <c r="CD321" s="1"/>
      <c r="CF321" s="1"/>
    </row>
    <row r="322" spans="1:306" ht="13.5" thickBot="1">
      <c r="A322" s="45"/>
      <c r="B322" s="64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5"/>
      <c r="AB322" s="45"/>
      <c r="AC322" s="89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180"/>
      <c r="BN322" s="131"/>
      <c r="BO322" s="131"/>
      <c r="BP322" s="131"/>
      <c r="BQ322" s="131"/>
      <c r="BR322" s="131"/>
      <c r="BS322" s="131"/>
      <c r="BT322" s="131"/>
      <c r="BU322" s="131"/>
      <c r="BV322" s="204"/>
      <c r="BW322" s="204"/>
      <c r="BX322" s="204"/>
      <c r="BY322" s="204"/>
      <c r="BZ322" s="204"/>
      <c r="CA322" s="92"/>
      <c r="CB322" s="1"/>
      <c r="CC322" s="164"/>
      <c r="CD322" s="1"/>
      <c r="CF322" s="1"/>
    </row>
    <row r="323" spans="1:306" ht="13.5" thickBot="1">
      <c r="A323" s="45"/>
      <c r="B323" s="64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5"/>
      <c r="AB323" s="45"/>
      <c r="AC323" s="89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180"/>
      <c r="BN323" s="131"/>
      <c r="BO323" s="131"/>
      <c r="BP323" s="131"/>
      <c r="BQ323" s="131"/>
      <c r="BR323" s="131"/>
      <c r="BS323" s="131"/>
      <c r="BT323" s="131"/>
      <c r="BU323" s="131"/>
      <c r="BV323" s="204"/>
      <c r="BW323" s="204"/>
      <c r="BX323" s="204"/>
      <c r="BY323" s="204"/>
      <c r="BZ323" s="204"/>
      <c r="CA323" s="92"/>
      <c r="CB323" s="1"/>
      <c r="CC323" s="164"/>
      <c r="CD323" s="1"/>
      <c r="CF323" s="1"/>
    </row>
    <row r="324" spans="1:306" ht="13.5" thickBot="1">
      <c r="A324" s="45"/>
      <c r="B324" s="64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5"/>
      <c r="AB324" s="45"/>
      <c r="AC324" s="89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180"/>
      <c r="BN324" s="131"/>
      <c r="BO324" s="131"/>
      <c r="BP324" s="131"/>
      <c r="BQ324" s="131"/>
      <c r="BR324" s="131"/>
      <c r="BS324" s="131"/>
      <c r="BT324" s="131"/>
      <c r="BU324" s="131"/>
      <c r="BV324" s="204"/>
      <c r="BW324" s="204"/>
      <c r="BX324" s="204"/>
      <c r="BY324" s="204"/>
      <c r="BZ324" s="204"/>
      <c r="CA324" s="92"/>
      <c r="CB324" s="1"/>
      <c r="CC324" s="164"/>
      <c r="CD324" s="1"/>
      <c r="CF324" s="1"/>
    </row>
    <row r="325" spans="1:306" ht="13.5" thickBot="1">
      <c r="A325" s="45"/>
      <c r="B325" s="64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5"/>
      <c r="AB325" s="45"/>
      <c r="AC325" s="89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180"/>
      <c r="BN325" s="131"/>
      <c r="BO325" s="131"/>
      <c r="BP325" s="131"/>
      <c r="BQ325" s="131"/>
      <c r="BR325" s="131"/>
      <c r="BS325" s="131"/>
      <c r="BT325" s="131"/>
      <c r="BU325" s="131"/>
      <c r="BV325" s="204"/>
      <c r="BW325" s="204"/>
      <c r="BX325" s="204"/>
      <c r="BY325" s="204"/>
      <c r="BZ325" s="204"/>
      <c r="CA325" s="92"/>
      <c r="CB325" s="1"/>
      <c r="CC325" s="164"/>
      <c r="CD325" s="1"/>
      <c r="CF325" s="1"/>
    </row>
    <row r="326" spans="1:306" ht="13.5" thickBot="1">
      <c r="A326" s="45"/>
      <c r="B326" s="64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5"/>
      <c r="AB326" s="45"/>
      <c r="AC326" s="89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180"/>
      <c r="BN326" s="131"/>
      <c r="BO326" s="131"/>
      <c r="BP326" s="131"/>
      <c r="BQ326" s="131"/>
      <c r="BR326" s="131"/>
      <c r="BS326" s="131"/>
      <c r="BT326" s="131"/>
      <c r="BU326" s="131"/>
      <c r="BV326" s="204"/>
      <c r="BW326" s="204"/>
      <c r="BX326" s="204"/>
      <c r="BY326" s="204"/>
      <c r="BZ326" s="204"/>
      <c r="CA326" s="92"/>
      <c r="CB326" s="1"/>
      <c r="CC326" s="164"/>
      <c r="CD326" s="1"/>
      <c r="CF326" s="1"/>
    </row>
    <row r="327" spans="1:306" ht="13.5" thickBot="1">
      <c r="A327" s="45"/>
      <c r="B327" s="64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5"/>
      <c r="AB327" s="45"/>
      <c r="AC327" s="89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180"/>
      <c r="BN327" s="131"/>
      <c r="BO327" s="131"/>
      <c r="BP327" s="131"/>
      <c r="BQ327" s="131"/>
      <c r="BR327" s="131"/>
      <c r="BS327" s="131"/>
      <c r="BT327" s="131"/>
      <c r="BU327" s="131"/>
      <c r="BV327" s="204"/>
      <c r="BW327" s="204"/>
      <c r="BX327" s="204"/>
      <c r="BY327" s="204"/>
      <c r="BZ327" s="204"/>
      <c r="CA327" s="92"/>
      <c r="CB327" s="1"/>
      <c r="CC327" s="164"/>
      <c r="CD327" s="1"/>
      <c r="CF327" s="1"/>
    </row>
    <row r="328" spans="1:306" ht="13.5" thickBot="1">
      <c r="A328" s="45"/>
      <c r="B328" s="64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5"/>
      <c r="AB328" s="45"/>
      <c r="AC328" s="89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180"/>
      <c r="BN328" s="131"/>
      <c r="BO328" s="131"/>
      <c r="BP328" s="131"/>
      <c r="BQ328" s="131"/>
      <c r="BR328" s="131"/>
      <c r="BS328" s="131"/>
      <c r="BT328" s="131"/>
      <c r="BU328" s="131"/>
      <c r="BV328" s="204"/>
      <c r="BW328" s="204"/>
      <c r="BX328" s="204"/>
      <c r="BY328" s="204"/>
      <c r="BZ328" s="204"/>
      <c r="CA328" s="92"/>
      <c r="CB328" s="1"/>
      <c r="CC328" s="164"/>
      <c r="CD328" s="1"/>
      <c r="CF328" s="1"/>
    </row>
    <row r="329" spans="1:306" ht="13.5" thickBot="1">
      <c r="A329" s="45"/>
      <c r="B329" s="64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5"/>
      <c r="AB329" s="45"/>
      <c r="AC329" s="89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180"/>
      <c r="BN329" s="131"/>
      <c r="BO329" s="131"/>
      <c r="BP329" s="131"/>
      <c r="BQ329" s="131"/>
      <c r="BR329" s="131"/>
      <c r="BS329" s="131"/>
      <c r="BT329" s="131"/>
      <c r="BU329" s="131"/>
      <c r="BV329" s="204"/>
      <c r="BW329" s="204"/>
      <c r="BX329" s="204"/>
      <c r="BY329" s="204"/>
      <c r="BZ329" s="204"/>
      <c r="CA329" s="92"/>
      <c r="CB329" s="1"/>
      <c r="CC329" s="164"/>
      <c r="CD329" s="1"/>
      <c r="CF329" s="1"/>
    </row>
    <row r="330" spans="1:306" ht="13.5" thickBot="1">
      <c r="A330" s="45"/>
      <c r="B330" s="64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5"/>
      <c r="AB330" s="45"/>
      <c r="AC330" s="89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180"/>
      <c r="BN330" s="131"/>
      <c r="BO330" s="131"/>
      <c r="BP330" s="131"/>
      <c r="BQ330" s="131"/>
      <c r="BR330" s="131"/>
      <c r="BS330" s="131"/>
      <c r="BT330" s="131"/>
      <c r="BU330" s="131"/>
      <c r="BV330" s="204"/>
      <c r="BW330" s="204"/>
      <c r="BX330" s="204"/>
      <c r="BY330" s="204"/>
      <c r="BZ330" s="204"/>
      <c r="CA330" s="92"/>
      <c r="CB330" s="1"/>
      <c r="CC330" s="164"/>
      <c r="CD330" s="1"/>
      <c r="CF330" s="1"/>
    </row>
    <row r="331" spans="1:306" ht="13.5" thickBot="1">
      <c r="A331" s="45"/>
      <c r="B331" s="64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5"/>
      <c r="AB331" s="45"/>
      <c r="AC331" s="89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180"/>
      <c r="BN331" s="131"/>
      <c r="BO331" s="131"/>
      <c r="BP331" s="131"/>
      <c r="BQ331" s="131"/>
      <c r="BR331" s="131"/>
      <c r="BS331" s="131"/>
      <c r="BT331" s="131"/>
      <c r="BU331" s="131"/>
      <c r="BV331" s="204"/>
      <c r="BW331" s="204"/>
      <c r="BX331" s="204"/>
      <c r="BY331" s="204"/>
      <c r="BZ331" s="204"/>
      <c r="CA331" s="92"/>
      <c r="CB331" s="1"/>
      <c r="CC331" s="164"/>
      <c r="CD331" s="1"/>
      <c r="CF331" s="1"/>
    </row>
    <row r="332" spans="1:306" ht="13.5" thickBot="1">
      <c r="A332" s="45"/>
      <c r="B332" s="64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5"/>
      <c r="AB332" s="45"/>
      <c r="AC332" s="89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180"/>
      <c r="BN332" s="131"/>
      <c r="BO332" s="131"/>
      <c r="BP332" s="131"/>
      <c r="BQ332" s="131"/>
      <c r="BR332" s="131"/>
      <c r="BS332" s="131"/>
      <c r="BT332" s="131"/>
      <c r="BU332" s="131"/>
      <c r="BV332" s="204"/>
      <c r="BW332" s="204"/>
      <c r="BX332" s="204"/>
      <c r="BY332" s="204"/>
      <c r="BZ332" s="204"/>
      <c r="CA332" s="92"/>
      <c r="CB332" s="1"/>
      <c r="CC332" s="164"/>
      <c r="CD332" s="1"/>
      <c r="CF332" s="1"/>
      <c r="KR332" s="2"/>
      <c r="KS332" s="2"/>
      <c r="KT332" s="2"/>
    </row>
    <row r="333" spans="1:306" ht="13.5" thickBot="1">
      <c r="A333" s="45"/>
      <c r="B333" s="64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5"/>
      <c r="AB333" s="45"/>
      <c r="AC333" s="89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180"/>
      <c r="BN333" s="131"/>
      <c r="BO333" s="131"/>
      <c r="BP333" s="131"/>
      <c r="BQ333" s="131"/>
      <c r="BR333" s="131"/>
      <c r="BS333" s="131"/>
      <c r="BT333" s="131"/>
      <c r="BU333" s="131"/>
      <c r="BV333" s="204"/>
      <c r="BW333" s="204"/>
      <c r="BX333" s="204"/>
      <c r="BY333" s="204"/>
      <c r="BZ333" s="204"/>
      <c r="CA333" s="92"/>
      <c r="CB333" s="1"/>
      <c r="CC333" s="164"/>
      <c r="CD333" s="1"/>
      <c r="CF333" s="1"/>
    </row>
    <row r="334" spans="1:306" ht="13.5" thickBot="1">
      <c r="A334" s="45"/>
      <c r="B334" s="64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5"/>
      <c r="AB334" s="45"/>
      <c r="AC334" s="89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180"/>
      <c r="BN334" s="131"/>
      <c r="BO334" s="131"/>
      <c r="BP334" s="131"/>
      <c r="BQ334" s="131"/>
      <c r="BR334" s="131"/>
      <c r="BS334" s="131"/>
      <c r="BT334" s="131"/>
      <c r="BU334" s="131"/>
      <c r="BV334" s="204"/>
      <c r="BW334" s="204"/>
      <c r="BX334" s="204"/>
      <c r="BY334" s="204"/>
      <c r="BZ334" s="204"/>
      <c r="CA334" s="92"/>
      <c r="CB334" s="1"/>
      <c r="CC334" s="164"/>
      <c r="CD334" s="1"/>
      <c r="CF334" s="1"/>
    </row>
    <row r="335" spans="1:306" ht="13.5" thickBot="1">
      <c r="A335" s="45"/>
      <c r="B335" s="64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5"/>
      <c r="AB335" s="45"/>
      <c r="AC335" s="89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180"/>
      <c r="BN335" s="131"/>
      <c r="BO335" s="131"/>
      <c r="BP335" s="131"/>
      <c r="BQ335" s="131"/>
      <c r="BR335" s="131"/>
      <c r="BS335" s="131"/>
      <c r="BT335" s="131"/>
      <c r="BU335" s="131"/>
      <c r="BV335" s="204"/>
      <c r="BW335" s="204"/>
      <c r="BX335" s="204"/>
      <c r="BY335" s="204"/>
      <c r="BZ335" s="204"/>
      <c r="CA335" s="92"/>
      <c r="CB335" s="1"/>
      <c r="CC335" s="164"/>
      <c r="CD335" s="1"/>
      <c r="CF335" s="1"/>
    </row>
    <row r="336" spans="1:306" ht="13.5" thickBot="1">
      <c r="A336" s="45"/>
      <c r="B336" s="64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5"/>
      <c r="AB336" s="45"/>
      <c r="AC336" s="89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180"/>
      <c r="BN336" s="131"/>
      <c r="BO336" s="131"/>
      <c r="BP336" s="131"/>
      <c r="BQ336" s="131"/>
      <c r="BR336" s="131"/>
      <c r="BS336" s="131"/>
      <c r="BT336" s="131"/>
      <c r="BU336" s="131"/>
      <c r="BV336" s="204"/>
      <c r="BW336" s="204"/>
      <c r="BX336" s="204"/>
      <c r="BY336" s="204"/>
      <c r="BZ336" s="204"/>
      <c r="CA336" s="92"/>
      <c r="CB336" s="1"/>
      <c r="CC336" s="164"/>
      <c r="CD336" s="1"/>
      <c r="CF336" s="1"/>
    </row>
    <row r="337" spans="1:297" ht="13.5" thickBot="1">
      <c r="A337" s="45"/>
      <c r="B337" s="64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5"/>
      <c r="AB337" s="45"/>
      <c r="AC337" s="89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180"/>
      <c r="BN337" s="131"/>
      <c r="BO337" s="131"/>
      <c r="BP337" s="131"/>
      <c r="BQ337" s="131"/>
      <c r="BR337" s="131"/>
      <c r="BS337" s="131"/>
      <c r="BT337" s="131"/>
      <c r="BU337" s="131"/>
      <c r="BV337" s="204"/>
      <c r="BW337" s="204"/>
      <c r="BX337" s="204"/>
      <c r="BY337" s="204"/>
      <c r="BZ337" s="204"/>
      <c r="CA337" s="92"/>
      <c r="CB337" s="1"/>
      <c r="CC337" s="164"/>
      <c r="CD337" s="1"/>
      <c r="CF337" s="1"/>
      <c r="KJ337" s="2"/>
      <c r="KK337" s="2"/>
    </row>
    <row r="338" spans="1:297" ht="13.5" thickBot="1">
      <c r="A338" s="45"/>
      <c r="B338" s="64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5"/>
      <c r="AB338" s="45"/>
      <c r="AC338" s="89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180"/>
      <c r="BN338" s="131"/>
      <c r="BO338" s="131"/>
      <c r="BP338" s="131"/>
      <c r="BQ338" s="131"/>
      <c r="BR338" s="131"/>
      <c r="BS338" s="131"/>
      <c r="BT338" s="131"/>
      <c r="BU338" s="131"/>
      <c r="BV338" s="204"/>
      <c r="BW338" s="204"/>
      <c r="BX338" s="204"/>
      <c r="BY338" s="204"/>
      <c r="BZ338" s="204"/>
      <c r="CA338" s="92"/>
      <c r="CB338" s="1"/>
      <c r="CC338" s="164"/>
      <c r="CD338" s="1"/>
      <c r="CF338" s="1"/>
    </row>
    <row r="339" spans="1:297" ht="13.5" thickBot="1">
      <c r="A339" s="45"/>
      <c r="B339" s="64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5"/>
      <c r="AB339" s="45"/>
      <c r="AC339" s="89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180"/>
      <c r="BN339" s="131"/>
      <c r="BO339" s="131"/>
      <c r="BP339" s="131"/>
      <c r="BQ339" s="131"/>
      <c r="BR339" s="131"/>
      <c r="BS339" s="131"/>
      <c r="BT339" s="131"/>
      <c r="BU339" s="131"/>
      <c r="BV339" s="204"/>
      <c r="BW339" s="204"/>
      <c r="BX339" s="204"/>
      <c r="BY339" s="204"/>
      <c r="BZ339" s="204"/>
      <c r="CA339" s="92"/>
      <c r="CB339" s="1"/>
      <c r="CC339" s="164"/>
      <c r="CD339" s="1"/>
      <c r="CF339" s="1"/>
    </row>
    <row r="340" spans="1:297" ht="13.5" thickBot="1">
      <c r="A340" s="45"/>
      <c r="B340" s="64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5"/>
      <c r="AB340" s="45"/>
      <c r="AC340" s="89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180"/>
      <c r="BN340" s="131"/>
      <c r="BO340" s="131"/>
      <c r="BP340" s="131"/>
      <c r="BQ340" s="131"/>
      <c r="BR340" s="131"/>
      <c r="BS340" s="131"/>
      <c r="BT340" s="131"/>
      <c r="BU340" s="131"/>
      <c r="BV340" s="204"/>
      <c r="BW340" s="204"/>
      <c r="BX340" s="204"/>
      <c r="BY340" s="204"/>
      <c r="BZ340" s="204"/>
      <c r="CA340" s="92"/>
      <c r="CB340" s="1"/>
      <c r="CC340" s="164"/>
      <c r="CD340" s="1"/>
      <c r="CF340" s="1"/>
    </row>
    <row r="341" spans="1:297" ht="13.5" thickBot="1">
      <c r="A341" s="45"/>
      <c r="B341" s="64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5"/>
      <c r="AB341" s="45"/>
      <c r="AC341" s="89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180"/>
      <c r="BN341" s="131"/>
      <c r="BO341" s="131"/>
      <c r="BP341" s="131"/>
      <c r="BQ341" s="131"/>
      <c r="BR341" s="131"/>
      <c r="BS341" s="131"/>
      <c r="BT341" s="131"/>
      <c r="BU341" s="131"/>
      <c r="BV341" s="204"/>
      <c r="BW341" s="204"/>
      <c r="BX341" s="204"/>
      <c r="BY341" s="204"/>
      <c r="BZ341" s="204"/>
      <c r="CA341" s="92"/>
      <c r="CB341" s="1"/>
      <c r="CC341" s="164"/>
      <c r="CD341" s="1"/>
      <c r="CF341" s="1"/>
    </row>
    <row r="342" spans="1:297" ht="13.5" thickBot="1">
      <c r="A342" s="45"/>
      <c r="B342" s="64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5"/>
      <c r="AB342" s="45"/>
      <c r="AC342" s="89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180"/>
      <c r="BN342" s="131"/>
      <c r="BO342" s="131"/>
      <c r="BP342" s="45"/>
      <c r="BQ342" s="131"/>
      <c r="BR342" s="131"/>
      <c r="BS342" s="131"/>
      <c r="BT342" s="131"/>
      <c r="BU342" s="131"/>
      <c r="BV342" s="204"/>
      <c r="BW342" s="204"/>
      <c r="BX342" s="204"/>
      <c r="BY342" s="204"/>
      <c r="BZ342" s="204"/>
      <c r="CA342" s="92"/>
      <c r="CB342" s="1"/>
      <c r="CC342" s="164"/>
      <c r="CD342" s="1"/>
      <c r="CF342" s="1"/>
    </row>
    <row r="343" spans="1:297" ht="13.5" thickBot="1">
      <c r="A343" s="45"/>
      <c r="B343" s="64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5"/>
      <c r="AB343" s="45"/>
      <c r="AC343" s="89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180"/>
      <c r="BN343" s="131"/>
      <c r="BO343" s="131"/>
      <c r="BP343" s="131"/>
      <c r="BQ343" s="131"/>
      <c r="BR343" s="131"/>
      <c r="BS343" s="131"/>
      <c r="BT343" s="131"/>
      <c r="BU343" s="131"/>
      <c r="BV343" s="204"/>
      <c r="BW343" s="204"/>
      <c r="BX343" s="204"/>
      <c r="BY343" s="204"/>
      <c r="BZ343" s="204"/>
      <c r="CA343" s="92"/>
      <c r="CB343" s="1"/>
      <c r="CC343" s="164"/>
      <c r="CD343" s="1"/>
      <c r="CF343" s="1"/>
    </row>
    <row r="344" spans="1:297" ht="13.5" thickBot="1">
      <c r="A344" s="45"/>
      <c r="B344" s="64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5"/>
      <c r="AB344" s="45"/>
      <c r="AC344" s="89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180"/>
      <c r="BN344" s="131"/>
      <c r="BO344" s="131"/>
      <c r="BP344" s="131"/>
      <c r="BQ344" s="131"/>
      <c r="BR344" s="131"/>
      <c r="BS344" s="131"/>
      <c r="BT344" s="131"/>
      <c r="BU344" s="131"/>
      <c r="BV344" s="204"/>
      <c r="BW344" s="204"/>
      <c r="BX344" s="204"/>
      <c r="BY344" s="204"/>
      <c r="BZ344" s="204"/>
      <c r="CA344" s="92"/>
      <c r="CB344" s="1"/>
      <c r="CC344" s="164"/>
      <c r="CD344" s="1"/>
      <c r="CF344" s="1"/>
    </row>
    <row r="345" spans="1:297" ht="13.5" thickBot="1">
      <c r="A345" s="45"/>
      <c r="B345" s="64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5"/>
      <c r="AB345" s="45"/>
      <c r="AC345" s="89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180"/>
      <c r="BN345" s="131"/>
      <c r="BO345" s="131"/>
      <c r="BP345" s="131"/>
      <c r="BQ345" s="131"/>
      <c r="BR345" s="131"/>
      <c r="BS345" s="131"/>
      <c r="BT345" s="131"/>
      <c r="BU345" s="131"/>
      <c r="BV345" s="204"/>
      <c r="BW345" s="204"/>
      <c r="BX345" s="204"/>
      <c r="BY345" s="204"/>
      <c r="BZ345" s="204"/>
      <c r="CA345" s="92"/>
      <c r="CB345" s="1"/>
      <c r="CC345" s="164"/>
      <c r="CD345" s="1"/>
      <c r="CF345" s="1"/>
    </row>
    <row r="346" spans="1:297" ht="13.5" thickBot="1">
      <c r="A346" s="45"/>
      <c r="B346" s="64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5"/>
      <c r="AB346" s="45"/>
      <c r="AC346" s="89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180"/>
      <c r="BN346" s="131"/>
      <c r="BO346" s="131"/>
      <c r="BP346" s="131"/>
      <c r="BQ346" s="131"/>
      <c r="BR346" s="131"/>
      <c r="BS346" s="131"/>
      <c r="BT346" s="131"/>
      <c r="BU346" s="131"/>
      <c r="BV346" s="204"/>
      <c r="BW346" s="204"/>
      <c r="BX346" s="204"/>
      <c r="BY346" s="204"/>
      <c r="BZ346" s="204"/>
      <c r="CA346" s="92"/>
      <c r="CB346" s="1"/>
      <c r="CC346" s="164"/>
      <c r="CD346" s="1"/>
      <c r="CF346" s="1"/>
    </row>
    <row r="347" spans="1:297" ht="13.5" thickBot="1">
      <c r="A347" s="45"/>
      <c r="B347" s="64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5"/>
      <c r="AB347" s="45"/>
      <c r="AC347" s="89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180"/>
      <c r="BN347" s="131"/>
      <c r="BO347" s="131"/>
      <c r="BP347" s="131"/>
      <c r="BQ347" s="131"/>
      <c r="BR347" s="131"/>
      <c r="BS347" s="131"/>
      <c r="BT347" s="131"/>
      <c r="BU347" s="131"/>
      <c r="BV347" s="204"/>
      <c r="BW347" s="204"/>
      <c r="BX347" s="204"/>
      <c r="BY347" s="204"/>
      <c r="BZ347" s="204"/>
      <c r="CA347" s="92"/>
      <c r="CB347" s="1"/>
      <c r="CC347" s="164"/>
      <c r="CD347" s="1"/>
      <c r="CF347" s="1"/>
    </row>
    <row r="348" spans="1:297" ht="13.5" thickBot="1">
      <c r="A348" s="45"/>
      <c r="B348" s="64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5"/>
      <c r="AB348" s="45"/>
      <c r="AC348" s="89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180"/>
      <c r="BN348" s="131"/>
      <c r="BO348" s="131"/>
      <c r="BP348" s="131"/>
      <c r="BQ348" s="131"/>
      <c r="BR348" s="131"/>
      <c r="BS348" s="131"/>
      <c r="BT348" s="131"/>
      <c r="BU348" s="131"/>
      <c r="BV348" s="204"/>
      <c r="BW348" s="204"/>
      <c r="BX348" s="204"/>
      <c r="BY348" s="204"/>
      <c r="BZ348" s="204"/>
      <c r="CA348" s="92"/>
      <c r="CB348" s="1"/>
      <c r="CC348" s="164"/>
      <c r="CD348" s="1"/>
      <c r="CF348" s="1"/>
    </row>
    <row r="349" spans="1:297" ht="13.5" thickBot="1">
      <c r="A349" s="45"/>
      <c r="B349" s="64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5"/>
      <c r="AB349" s="45"/>
      <c r="AC349" s="89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180"/>
      <c r="BN349" s="131"/>
      <c r="BO349" s="131"/>
      <c r="BP349" s="131"/>
      <c r="BQ349" s="131"/>
      <c r="BR349" s="131"/>
      <c r="BS349" s="131"/>
      <c r="BT349" s="131"/>
      <c r="BU349" s="131"/>
      <c r="BV349" s="204"/>
      <c r="BW349" s="204"/>
      <c r="BX349" s="204"/>
      <c r="BY349" s="204"/>
      <c r="BZ349" s="204"/>
      <c r="CA349" s="92"/>
      <c r="CB349" s="1"/>
      <c r="CC349" s="164"/>
      <c r="CD349" s="1"/>
      <c r="CF349" s="1"/>
    </row>
    <row r="350" spans="1:297" ht="13.5" thickBot="1">
      <c r="A350" s="45"/>
      <c r="B350" s="64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5"/>
      <c r="AB350" s="45"/>
      <c r="AC350" s="89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180"/>
      <c r="BN350" s="131"/>
      <c r="BO350" s="131"/>
      <c r="BP350" s="131"/>
      <c r="BQ350" s="131"/>
      <c r="BR350" s="131"/>
      <c r="BS350" s="131"/>
      <c r="BT350" s="131"/>
      <c r="BU350" s="131"/>
      <c r="BV350" s="204"/>
      <c r="BW350" s="204"/>
      <c r="BX350" s="204"/>
      <c r="BY350" s="204"/>
      <c r="BZ350" s="204"/>
      <c r="CA350" s="92"/>
      <c r="CB350" s="1"/>
      <c r="CC350" s="164"/>
      <c r="CD350" s="1"/>
      <c r="CF350" s="1"/>
    </row>
    <row r="351" spans="1:297" ht="13.5" thickBot="1">
      <c r="A351" s="45"/>
      <c r="B351" s="64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5"/>
      <c r="AB351" s="45"/>
      <c r="AC351" s="89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180"/>
      <c r="BN351" s="131"/>
      <c r="BO351" s="131"/>
      <c r="BP351" s="131"/>
      <c r="BQ351" s="131"/>
      <c r="BR351" s="131"/>
      <c r="BS351" s="131"/>
      <c r="BT351" s="131"/>
      <c r="BU351" s="131"/>
      <c r="BV351" s="204"/>
      <c r="BW351" s="204"/>
      <c r="BX351" s="204"/>
      <c r="BY351" s="204"/>
      <c r="BZ351" s="204"/>
      <c r="CA351" s="92"/>
      <c r="CB351" s="1"/>
      <c r="CC351" s="164"/>
      <c r="CD351" s="1"/>
      <c r="CF351" s="1"/>
    </row>
    <row r="352" spans="1:297" ht="13.5" thickBot="1">
      <c r="A352" s="45"/>
      <c r="B352" s="64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5"/>
      <c r="AB352" s="45"/>
      <c r="AC352" s="89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180"/>
      <c r="BN352" s="131"/>
      <c r="BO352" s="131"/>
      <c r="BP352" s="131"/>
      <c r="BQ352" s="131"/>
      <c r="BR352" s="131"/>
      <c r="BS352" s="131"/>
      <c r="BT352" s="131"/>
      <c r="BU352" s="131"/>
      <c r="BV352" s="204"/>
      <c r="BW352" s="204"/>
      <c r="BX352" s="204"/>
      <c r="BY352" s="204"/>
      <c r="BZ352" s="204"/>
      <c r="CA352" s="92"/>
      <c r="CB352" s="1"/>
      <c r="CC352" s="164"/>
      <c r="CD352" s="1"/>
      <c r="CF352" s="1"/>
    </row>
    <row r="353" spans="1:84" ht="13.5" thickBot="1">
      <c r="A353" s="45"/>
      <c r="B353" s="64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5"/>
      <c r="AB353" s="45"/>
      <c r="AC353" s="89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180"/>
      <c r="BN353" s="131"/>
      <c r="BO353" s="131"/>
      <c r="BP353" s="131"/>
      <c r="BQ353" s="131"/>
      <c r="BR353" s="131"/>
      <c r="BS353" s="131"/>
      <c r="BT353" s="131"/>
      <c r="BU353" s="131"/>
      <c r="BV353" s="204"/>
      <c r="BW353" s="204"/>
      <c r="BX353" s="204"/>
      <c r="BY353" s="204"/>
      <c r="BZ353" s="204"/>
      <c r="CA353" s="92"/>
      <c r="CB353" s="1"/>
      <c r="CC353" s="164"/>
      <c r="CD353" s="1"/>
      <c r="CF353" s="1"/>
    </row>
    <row r="354" spans="1:84" ht="13.5" thickBot="1">
      <c r="A354" s="45"/>
      <c r="B354" s="64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5"/>
      <c r="AB354" s="45"/>
      <c r="AC354" s="89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180"/>
      <c r="BN354" s="131"/>
      <c r="BO354" s="131"/>
      <c r="BP354" s="131"/>
      <c r="BQ354" s="131"/>
      <c r="BR354" s="131"/>
      <c r="BS354" s="131"/>
      <c r="BT354" s="131"/>
      <c r="BU354" s="131"/>
      <c r="BV354" s="204"/>
      <c r="BW354" s="204"/>
      <c r="BX354" s="204"/>
      <c r="BY354" s="204"/>
      <c r="BZ354" s="204"/>
      <c r="CA354" s="92"/>
      <c r="CB354" s="1"/>
      <c r="CC354" s="164"/>
      <c r="CD354" s="1"/>
      <c r="CF354" s="1"/>
    </row>
    <row r="355" spans="1:84" ht="13.5" thickBot="1">
      <c r="A355" s="45"/>
      <c r="B355" s="64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5"/>
      <c r="AB355" s="45"/>
      <c r="AC355" s="89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180"/>
      <c r="BN355" s="131"/>
      <c r="BO355" s="131"/>
      <c r="BP355" s="131"/>
      <c r="BQ355" s="131"/>
      <c r="BR355" s="131"/>
      <c r="BS355" s="131"/>
      <c r="BT355" s="131"/>
      <c r="BU355" s="131"/>
      <c r="BV355" s="204"/>
      <c r="BW355" s="204"/>
      <c r="BX355" s="204"/>
      <c r="BY355" s="204"/>
      <c r="BZ355" s="204"/>
      <c r="CA355" s="92"/>
      <c r="CB355" s="1"/>
      <c r="CC355" s="164"/>
      <c r="CD355" s="1"/>
      <c r="CF355" s="1"/>
    </row>
    <row r="356" spans="1:84" ht="13.5" thickBot="1">
      <c r="A356" s="45"/>
      <c r="B356" s="64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5"/>
      <c r="AB356" s="45"/>
      <c r="AC356" s="89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180"/>
      <c r="BN356" s="131"/>
      <c r="BO356" s="131"/>
      <c r="BP356" s="45"/>
      <c r="BQ356" s="131"/>
      <c r="BR356" s="131"/>
      <c r="BS356" s="131"/>
      <c r="BT356" s="131"/>
      <c r="BU356" s="131"/>
      <c r="BV356" s="204"/>
      <c r="BW356" s="204"/>
      <c r="BX356" s="204"/>
      <c r="BY356" s="204"/>
      <c r="BZ356" s="204"/>
      <c r="CA356" s="92"/>
      <c r="CB356" s="1"/>
      <c r="CC356" s="164"/>
      <c r="CD356" s="1"/>
      <c r="CF356" s="1"/>
    </row>
    <row r="357" spans="1:84" ht="13.5" thickBot="1">
      <c r="A357" s="45"/>
      <c r="B357" s="64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5"/>
      <c r="AB357" s="45"/>
      <c r="AC357" s="89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180"/>
      <c r="BN357" s="131"/>
      <c r="BO357" s="131"/>
      <c r="BP357" s="131"/>
      <c r="BQ357" s="131"/>
      <c r="BR357" s="131"/>
      <c r="BS357" s="131"/>
      <c r="BT357" s="131"/>
      <c r="BU357" s="131"/>
      <c r="BV357" s="204"/>
      <c r="BW357" s="204"/>
      <c r="BX357" s="204"/>
      <c r="BY357" s="204"/>
      <c r="BZ357" s="204"/>
      <c r="CA357" s="92"/>
      <c r="CB357" s="1"/>
      <c r="CC357" s="164"/>
      <c r="CD357" s="1"/>
      <c r="CF357" s="1"/>
    </row>
    <row r="358" spans="1:84" ht="13.5" thickBot="1">
      <c r="A358" s="45"/>
      <c r="B358" s="64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5"/>
      <c r="AB358" s="45"/>
      <c r="AC358" s="89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180"/>
      <c r="BN358" s="131"/>
      <c r="BO358" s="131"/>
      <c r="BP358" s="131"/>
      <c r="BQ358" s="131"/>
      <c r="BR358" s="131"/>
      <c r="BS358" s="131"/>
      <c r="BT358" s="131"/>
      <c r="BU358" s="131"/>
      <c r="BV358" s="204"/>
      <c r="BW358" s="204"/>
      <c r="BX358" s="204"/>
      <c r="BY358" s="204"/>
      <c r="BZ358" s="204"/>
      <c r="CA358" s="92"/>
      <c r="CB358" s="1"/>
      <c r="CC358" s="164"/>
      <c r="CD358" s="1"/>
      <c r="CF358" s="1"/>
    </row>
    <row r="359" spans="1:84" ht="13.5" thickBot="1">
      <c r="A359" s="45"/>
      <c r="B359" s="64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5"/>
      <c r="AB359" s="45"/>
      <c r="AC359" s="89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180"/>
      <c r="BN359" s="131"/>
      <c r="BO359" s="131"/>
      <c r="BP359" s="131"/>
      <c r="BQ359" s="131"/>
      <c r="BR359" s="131"/>
      <c r="BS359" s="131"/>
      <c r="BT359" s="131"/>
      <c r="BU359" s="131"/>
      <c r="BV359" s="204"/>
      <c r="BW359" s="204"/>
      <c r="BX359" s="204"/>
      <c r="BY359" s="204"/>
      <c r="BZ359" s="204"/>
      <c r="CA359" s="92"/>
      <c r="CB359" s="1"/>
      <c r="CC359" s="164"/>
      <c r="CD359" s="1"/>
      <c r="CF359" s="1"/>
    </row>
    <row r="360" spans="1:84" ht="13.5" thickBot="1">
      <c r="A360" s="45"/>
      <c r="B360" s="64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5"/>
      <c r="AB360" s="45"/>
      <c r="AC360" s="89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180"/>
      <c r="BN360" s="131"/>
      <c r="BO360" s="131"/>
      <c r="BP360" s="131"/>
      <c r="BQ360" s="131"/>
      <c r="BR360" s="131"/>
      <c r="BS360" s="131"/>
      <c r="BT360" s="131"/>
      <c r="BU360" s="131"/>
      <c r="BV360" s="204"/>
      <c r="BW360" s="204"/>
      <c r="BX360" s="204"/>
      <c r="BY360" s="204"/>
      <c r="BZ360" s="204"/>
      <c r="CA360" s="92"/>
      <c r="CB360" s="1"/>
      <c r="CC360" s="164"/>
      <c r="CD360" s="1"/>
      <c r="CF360" s="1"/>
    </row>
    <row r="361" spans="1:84" ht="13.5" thickBot="1">
      <c r="A361" s="45"/>
      <c r="B361" s="64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5"/>
      <c r="AB361" s="45"/>
      <c r="AC361" s="89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180"/>
      <c r="BN361" s="131"/>
      <c r="BO361" s="131"/>
      <c r="BP361" s="131"/>
      <c r="BQ361" s="131"/>
      <c r="BR361" s="131"/>
      <c r="BS361" s="131"/>
      <c r="BT361" s="131"/>
      <c r="BU361" s="131"/>
      <c r="BV361" s="204"/>
      <c r="BW361" s="204"/>
      <c r="BX361" s="204"/>
      <c r="BY361" s="204"/>
      <c r="BZ361" s="204"/>
      <c r="CA361" s="92"/>
      <c r="CB361" s="1"/>
      <c r="CC361" s="164"/>
      <c r="CD361" s="1"/>
      <c r="CF361" s="1"/>
    </row>
    <row r="362" spans="1:84" ht="13.5" thickBot="1">
      <c r="A362" s="45"/>
      <c r="B362" s="64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5"/>
      <c r="AB362" s="45"/>
      <c r="AC362" s="89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180"/>
      <c r="BN362" s="131"/>
      <c r="BO362" s="131"/>
      <c r="BP362" s="131"/>
      <c r="BQ362" s="131"/>
      <c r="BR362" s="131"/>
      <c r="BS362" s="131"/>
      <c r="BT362" s="131"/>
      <c r="BU362" s="131"/>
      <c r="BV362" s="204"/>
      <c r="BW362" s="204"/>
      <c r="BX362" s="204"/>
      <c r="BY362" s="204"/>
      <c r="BZ362" s="204"/>
      <c r="CA362" s="92"/>
      <c r="CB362" s="1"/>
      <c r="CC362" s="164"/>
      <c r="CD362" s="1"/>
      <c r="CF362" s="1"/>
    </row>
    <row r="363" spans="1:84" ht="13.5" thickBot="1">
      <c r="A363" s="45"/>
      <c r="B363" s="64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5"/>
      <c r="AB363" s="45"/>
      <c r="AC363" s="89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180"/>
      <c r="BN363" s="131"/>
      <c r="BO363" s="131"/>
      <c r="BP363" s="131"/>
      <c r="BQ363" s="131"/>
      <c r="BR363" s="131"/>
      <c r="BS363" s="131"/>
      <c r="BT363" s="131"/>
      <c r="BU363" s="131"/>
      <c r="BV363" s="204"/>
      <c r="BW363" s="204"/>
      <c r="BX363" s="204"/>
      <c r="BY363" s="204"/>
      <c r="BZ363" s="204"/>
      <c r="CA363" s="92"/>
      <c r="CB363" s="1"/>
      <c r="CC363" s="164"/>
      <c r="CD363" s="1"/>
      <c r="CF363" s="1"/>
    </row>
    <row r="364" spans="1:84" ht="13.5" thickBot="1">
      <c r="A364" s="45"/>
      <c r="B364" s="64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5"/>
      <c r="AB364" s="45"/>
      <c r="AC364" s="89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180"/>
      <c r="BN364" s="131"/>
      <c r="BO364" s="131"/>
      <c r="BP364" s="131"/>
      <c r="BQ364" s="131"/>
      <c r="BR364" s="131"/>
      <c r="BS364" s="131"/>
      <c r="BT364" s="131"/>
      <c r="BU364" s="131"/>
      <c r="BV364" s="204"/>
      <c r="BW364" s="204"/>
      <c r="BX364" s="204"/>
      <c r="BY364" s="204"/>
      <c r="BZ364" s="204"/>
      <c r="CA364" s="92"/>
      <c r="CB364" s="1"/>
      <c r="CC364" s="164"/>
      <c r="CD364" s="1"/>
      <c r="CF364" s="1"/>
    </row>
    <row r="365" spans="1:84" ht="13.5" thickBot="1">
      <c r="A365" s="45"/>
      <c r="B365" s="64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5"/>
      <c r="AB365" s="45"/>
      <c r="AC365" s="89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180"/>
      <c r="BN365" s="131"/>
      <c r="BO365" s="131"/>
      <c r="BP365" s="131"/>
      <c r="BQ365" s="131"/>
      <c r="BR365" s="131"/>
      <c r="BS365" s="131"/>
      <c r="BT365" s="131"/>
      <c r="BU365" s="131"/>
      <c r="BV365" s="204"/>
      <c r="BW365" s="204"/>
      <c r="BX365" s="204"/>
      <c r="BY365" s="204"/>
      <c r="BZ365" s="204"/>
      <c r="CA365" s="92"/>
      <c r="CB365" s="1"/>
      <c r="CC365" s="164"/>
      <c r="CD365" s="1"/>
      <c r="CF365" s="1"/>
    </row>
    <row r="366" spans="1:84" ht="13.5" thickBot="1">
      <c r="A366" s="45"/>
      <c r="B366" s="64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5"/>
      <c r="AB366" s="45"/>
      <c r="AC366" s="89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180"/>
      <c r="BN366" s="131"/>
      <c r="BO366" s="131"/>
      <c r="BP366" s="131"/>
      <c r="BQ366" s="131"/>
      <c r="BR366" s="131"/>
      <c r="BS366" s="131"/>
      <c r="BT366" s="131"/>
      <c r="BU366" s="131"/>
      <c r="BV366" s="204"/>
      <c r="BW366" s="204"/>
      <c r="BX366" s="204"/>
      <c r="BY366" s="204"/>
      <c r="BZ366" s="204"/>
      <c r="CA366" s="92"/>
      <c r="CB366" s="1"/>
      <c r="CC366" s="164"/>
      <c r="CD366" s="1"/>
      <c r="CF366" s="1"/>
    </row>
    <row r="367" spans="1:84" ht="13.5" thickBot="1">
      <c r="A367" s="45"/>
      <c r="B367" s="64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5"/>
      <c r="AB367" s="45"/>
      <c r="AC367" s="89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180"/>
      <c r="BN367" s="131"/>
      <c r="BO367" s="131"/>
      <c r="BP367" s="131"/>
      <c r="BQ367" s="131"/>
      <c r="BR367" s="131"/>
      <c r="BS367" s="131"/>
      <c r="BT367" s="131"/>
      <c r="BU367" s="131"/>
      <c r="BV367" s="204"/>
      <c r="BW367" s="204"/>
      <c r="BX367" s="204"/>
      <c r="BY367" s="204"/>
      <c r="BZ367" s="204"/>
      <c r="CA367" s="92"/>
      <c r="CB367" s="1"/>
      <c r="CC367" s="164"/>
      <c r="CD367" s="1"/>
      <c r="CF367" s="1"/>
    </row>
    <row r="368" spans="1:84" ht="13.5" thickBot="1">
      <c r="A368" s="45"/>
      <c r="B368" s="64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5"/>
      <c r="AB368" s="45"/>
      <c r="AC368" s="89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180"/>
      <c r="BN368" s="131"/>
      <c r="BO368" s="131"/>
      <c r="BP368" s="131"/>
      <c r="BQ368" s="131"/>
      <c r="BR368" s="131"/>
      <c r="BS368" s="131"/>
      <c r="BT368" s="131"/>
      <c r="BU368" s="131"/>
      <c r="BV368" s="204"/>
      <c r="BW368" s="204"/>
      <c r="BX368" s="204"/>
      <c r="BY368" s="204"/>
      <c r="BZ368" s="204"/>
      <c r="CA368" s="92"/>
      <c r="CB368" s="1"/>
      <c r="CC368" s="164"/>
      <c r="CD368" s="1"/>
      <c r="CF368" s="1"/>
    </row>
    <row r="369" spans="1:300" ht="13.5" thickBot="1">
      <c r="A369" s="45"/>
      <c r="B369" s="64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5"/>
      <c r="AB369" s="45"/>
      <c r="AC369" s="89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180"/>
      <c r="BN369" s="131"/>
      <c r="BO369" s="131"/>
      <c r="BP369" s="131"/>
      <c r="BQ369" s="131"/>
      <c r="BR369" s="131"/>
      <c r="BS369" s="131"/>
      <c r="BT369" s="131"/>
      <c r="BU369" s="131"/>
      <c r="BV369" s="204"/>
      <c r="BW369" s="204"/>
      <c r="BX369" s="204"/>
      <c r="BY369" s="204"/>
      <c r="BZ369" s="204"/>
      <c r="CA369" s="92"/>
      <c r="CB369" s="1"/>
      <c r="CC369" s="164"/>
      <c r="CD369" s="1"/>
      <c r="CF369" s="1"/>
    </row>
    <row r="370" spans="1:300" ht="13.5" thickBot="1">
      <c r="A370" s="45"/>
      <c r="B370" s="64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5"/>
      <c r="AB370" s="45"/>
      <c r="AC370" s="89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180"/>
      <c r="BN370" s="131"/>
      <c r="BO370" s="131"/>
      <c r="BP370" s="131"/>
      <c r="BQ370" s="131"/>
      <c r="BR370" s="131"/>
      <c r="BS370" s="131"/>
      <c r="BT370" s="131"/>
      <c r="BU370" s="131"/>
      <c r="BV370" s="204"/>
      <c r="BW370" s="204"/>
      <c r="BX370" s="204"/>
      <c r="BY370" s="204"/>
      <c r="BZ370" s="204"/>
      <c r="CA370" s="92"/>
      <c r="CB370" s="1"/>
      <c r="CC370" s="164"/>
      <c r="CD370" s="1"/>
      <c r="CF370" s="1"/>
    </row>
    <row r="371" spans="1:300" ht="13.5" thickBot="1">
      <c r="A371" s="45"/>
      <c r="B371" s="64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5"/>
      <c r="AB371" s="45"/>
      <c r="AC371" s="89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180"/>
      <c r="BN371" s="131"/>
      <c r="BO371" s="131"/>
      <c r="BP371" s="131"/>
      <c r="BQ371" s="131"/>
      <c r="BR371" s="131"/>
      <c r="BS371" s="131"/>
      <c r="BT371" s="131"/>
      <c r="BU371" s="131"/>
      <c r="BV371" s="204"/>
      <c r="BW371" s="204"/>
      <c r="BX371" s="204"/>
      <c r="BY371" s="204"/>
      <c r="BZ371" s="204"/>
      <c r="CA371" s="92"/>
      <c r="CB371" s="1"/>
      <c r="CC371" s="164"/>
      <c r="CD371" s="1"/>
      <c r="CF371" s="1"/>
    </row>
    <row r="372" spans="1:300" ht="13.5" thickBot="1">
      <c r="A372" s="45"/>
      <c r="B372" s="64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5"/>
      <c r="AB372" s="45"/>
      <c r="AC372" s="89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180"/>
      <c r="BN372" s="131"/>
      <c r="BO372" s="131"/>
      <c r="BP372" s="131"/>
      <c r="BQ372" s="131"/>
      <c r="BR372" s="131"/>
      <c r="BS372" s="131"/>
      <c r="BT372" s="131"/>
      <c r="BU372" s="131"/>
      <c r="BV372" s="204"/>
      <c r="BW372" s="204"/>
      <c r="BX372" s="204"/>
      <c r="BY372" s="204"/>
      <c r="BZ372" s="204"/>
      <c r="CA372" s="92"/>
      <c r="CB372" s="1"/>
      <c r="CC372" s="164"/>
      <c r="CD372" s="1"/>
      <c r="CF372" s="1"/>
      <c r="KL372" s="2"/>
      <c r="KM372" s="2"/>
      <c r="KN372" s="2"/>
    </row>
    <row r="373" spans="1:300" ht="13.5" thickBot="1">
      <c r="A373" s="45"/>
      <c r="B373" s="64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5"/>
      <c r="AB373" s="45"/>
      <c r="AC373" s="89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180"/>
      <c r="BN373" s="131"/>
      <c r="BO373" s="131"/>
      <c r="BP373" s="131"/>
      <c r="BQ373" s="131"/>
      <c r="BR373" s="131"/>
      <c r="BS373" s="131"/>
      <c r="BT373" s="131"/>
      <c r="BU373" s="131"/>
      <c r="BV373" s="204"/>
      <c r="BW373" s="204"/>
      <c r="BX373" s="204"/>
      <c r="BY373" s="204"/>
      <c r="BZ373" s="204"/>
      <c r="CA373" s="92"/>
      <c r="CB373" s="1"/>
      <c r="CC373" s="164"/>
      <c r="CD373" s="1"/>
      <c r="CF373" s="1"/>
    </row>
    <row r="374" spans="1:300" ht="13.5" thickBot="1">
      <c r="A374" s="45"/>
      <c r="B374" s="64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5"/>
      <c r="AB374" s="45"/>
      <c r="AC374" s="89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180"/>
      <c r="BN374" s="131"/>
      <c r="BO374" s="131"/>
      <c r="BP374" s="131"/>
      <c r="BQ374" s="131"/>
      <c r="BR374" s="131"/>
      <c r="BS374" s="131"/>
      <c r="BT374" s="131"/>
      <c r="BU374" s="131"/>
      <c r="BV374" s="204"/>
      <c r="BW374" s="204"/>
      <c r="BX374" s="204"/>
      <c r="BY374" s="204"/>
      <c r="BZ374" s="204"/>
      <c r="CA374" s="92"/>
      <c r="CB374" s="1"/>
      <c r="CC374" s="164"/>
      <c r="CD374" s="1"/>
      <c r="CF374" s="1"/>
    </row>
    <row r="375" spans="1:300" ht="13.5" thickBot="1">
      <c r="A375" s="45"/>
      <c r="B375" s="64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5"/>
      <c r="AB375" s="45"/>
      <c r="AC375" s="89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180"/>
      <c r="BN375" s="131"/>
      <c r="BO375" s="131"/>
      <c r="BP375" s="131"/>
      <c r="BQ375" s="131"/>
      <c r="BR375" s="131"/>
      <c r="BS375" s="131"/>
      <c r="BT375" s="131"/>
      <c r="BU375" s="131"/>
      <c r="BV375" s="204"/>
      <c r="BW375" s="204"/>
      <c r="BX375" s="204"/>
      <c r="BY375" s="204"/>
      <c r="BZ375" s="204"/>
      <c r="CA375" s="92"/>
      <c r="CB375" s="1"/>
      <c r="CC375" s="164"/>
      <c r="CD375" s="1"/>
      <c r="CF375" s="1"/>
    </row>
    <row r="376" spans="1:300" ht="13.5" thickBot="1">
      <c r="A376" s="45"/>
      <c r="B376" s="64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5"/>
      <c r="AB376" s="45"/>
      <c r="AC376" s="89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180"/>
      <c r="BN376" s="131"/>
      <c r="BO376" s="131"/>
      <c r="BP376" s="131"/>
      <c r="BQ376" s="131"/>
      <c r="BR376" s="131"/>
      <c r="BS376" s="131"/>
      <c r="BT376" s="131"/>
      <c r="BU376" s="131"/>
      <c r="BV376" s="204"/>
      <c r="BW376" s="204"/>
      <c r="BX376" s="204"/>
      <c r="BY376" s="204"/>
      <c r="BZ376" s="204"/>
      <c r="CA376" s="92"/>
      <c r="CB376" s="1"/>
      <c r="CC376" s="164"/>
      <c r="CD376" s="1"/>
      <c r="CF376" s="1"/>
    </row>
    <row r="377" spans="1:300" ht="13.5" thickBot="1">
      <c r="A377" s="45"/>
      <c r="B377" s="64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5"/>
      <c r="AB377" s="45"/>
      <c r="AC377" s="89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180"/>
      <c r="BN377" s="131"/>
      <c r="BO377" s="131"/>
      <c r="BP377" s="131"/>
      <c r="BQ377" s="131"/>
      <c r="BR377" s="131"/>
      <c r="BS377" s="131"/>
      <c r="BT377" s="131"/>
      <c r="BU377" s="131"/>
      <c r="BV377" s="204"/>
      <c r="BW377" s="204"/>
      <c r="BX377" s="204"/>
      <c r="BY377" s="204"/>
      <c r="BZ377" s="204"/>
      <c r="CA377" s="92"/>
      <c r="CB377" s="1"/>
      <c r="CC377" s="164"/>
      <c r="CD377" s="1"/>
      <c r="CF377" s="1"/>
    </row>
    <row r="378" spans="1:300" ht="13.5" thickBot="1">
      <c r="A378" s="45"/>
      <c r="B378" s="64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5"/>
      <c r="AB378" s="45"/>
      <c r="AC378" s="89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180"/>
      <c r="BN378" s="131"/>
      <c r="BO378" s="131"/>
      <c r="BP378" s="131"/>
      <c r="BQ378" s="131"/>
      <c r="BR378" s="131"/>
      <c r="BS378" s="131"/>
      <c r="BT378" s="131"/>
      <c r="BU378" s="131"/>
      <c r="BV378" s="204"/>
      <c r="BW378" s="204"/>
      <c r="BX378" s="204"/>
      <c r="BY378" s="204"/>
      <c r="BZ378" s="204"/>
      <c r="CA378" s="92"/>
      <c r="CB378" s="1"/>
      <c r="CC378" s="164"/>
      <c r="CD378" s="1"/>
      <c r="CF378" s="1"/>
    </row>
    <row r="379" spans="1:300" ht="13.5" thickBot="1">
      <c r="A379" s="45"/>
      <c r="B379" s="64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5"/>
      <c r="AB379" s="45"/>
      <c r="AC379" s="89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180"/>
      <c r="BN379" s="131"/>
      <c r="BO379" s="131"/>
      <c r="BP379" s="131"/>
      <c r="BQ379" s="131"/>
      <c r="BR379" s="131"/>
      <c r="BS379" s="131"/>
      <c r="BT379" s="131"/>
      <c r="BU379" s="131"/>
      <c r="BV379" s="204"/>
      <c r="BW379" s="204"/>
      <c r="BX379" s="204"/>
      <c r="BY379" s="204"/>
      <c r="BZ379" s="204"/>
      <c r="CA379" s="92"/>
      <c r="CB379" s="1"/>
      <c r="CC379" s="164"/>
      <c r="CD379" s="1"/>
      <c r="CF379" s="1"/>
    </row>
    <row r="380" spans="1:300" ht="13.5" thickBot="1">
      <c r="A380" s="45"/>
      <c r="B380" s="64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5"/>
      <c r="AB380" s="45"/>
      <c r="AC380" s="89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180"/>
      <c r="BN380" s="131"/>
      <c r="BO380" s="131"/>
      <c r="BP380" s="45"/>
      <c r="BQ380" s="131"/>
      <c r="BR380" s="131"/>
      <c r="BS380" s="131"/>
      <c r="BT380" s="131"/>
      <c r="BU380" s="131"/>
      <c r="BV380" s="204"/>
      <c r="BW380" s="204"/>
      <c r="BX380" s="204"/>
      <c r="BY380" s="204"/>
      <c r="BZ380" s="204"/>
      <c r="CA380" s="92"/>
      <c r="CB380" s="1"/>
      <c r="CC380" s="164"/>
      <c r="CD380" s="1"/>
      <c r="CF380" s="1"/>
    </row>
    <row r="381" spans="1:300" ht="13.5" thickBot="1">
      <c r="A381" s="45"/>
      <c r="B381" s="64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5"/>
      <c r="AB381" s="45"/>
      <c r="AC381" s="89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180"/>
      <c r="BN381" s="131"/>
      <c r="BO381" s="131"/>
      <c r="BP381" s="131"/>
      <c r="BQ381" s="131"/>
      <c r="BR381" s="131"/>
      <c r="BS381" s="131"/>
      <c r="BT381" s="131"/>
      <c r="BU381" s="131"/>
      <c r="BV381" s="204"/>
      <c r="BW381" s="204"/>
      <c r="BX381" s="204"/>
      <c r="BY381" s="204"/>
      <c r="BZ381" s="204"/>
      <c r="CA381" s="92"/>
      <c r="CB381" s="1"/>
      <c r="CC381" s="164"/>
      <c r="CD381" s="1"/>
      <c r="CF381" s="1"/>
    </row>
    <row r="382" spans="1:300" ht="13.5" thickBot="1">
      <c r="A382" s="45"/>
      <c r="B382" s="64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5"/>
      <c r="AB382" s="45"/>
      <c r="AC382" s="89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180"/>
      <c r="BN382" s="131"/>
      <c r="BO382" s="131"/>
      <c r="BP382" s="131"/>
      <c r="BQ382" s="131"/>
      <c r="BR382" s="131"/>
      <c r="BS382" s="131"/>
      <c r="BT382" s="131"/>
      <c r="BU382" s="131"/>
      <c r="BV382" s="204"/>
      <c r="BW382" s="204"/>
      <c r="BX382" s="204"/>
      <c r="BY382" s="204"/>
      <c r="BZ382" s="204"/>
      <c r="CA382" s="92"/>
      <c r="CB382" s="1"/>
      <c r="CC382" s="164"/>
      <c r="CD382" s="1"/>
      <c r="CF382" s="1"/>
    </row>
    <row r="383" spans="1:300" ht="13.5" thickBot="1">
      <c r="A383" s="45"/>
      <c r="B383" s="64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5"/>
      <c r="AB383" s="45"/>
      <c r="AC383" s="89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180"/>
      <c r="BN383" s="131"/>
      <c r="BO383" s="131"/>
      <c r="BP383" s="131"/>
      <c r="BQ383" s="131"/>
      <c r="BR383" s="131"/>
      <c r="BS383" s="131"/>
      <c r="BT383" s="131"/>
      <c r="BU383" s="131"/>
      <c r="BV383" s="204"/>
      <c r="BW383" s="204"/>
      <c r="BX383" s="204"/>
      <c r="BY383" s="204"/>
      <c r="BZ383" s="204"/>
      <c r="CA383" s="92"/>
      <c r="CB383" s="1"/>
      <c r="CC383" s="164"/>
      <c r="CD383" s="1"/>
      <c r="CF383" s="1"/>
    </row>
    <row r="384" spans="1:300" ht="13.5" thickBot="1">
      <c r="A384" s="45"/>
      <c r="B384" s="64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5"/>
      <c r="AB384" s="45"/>
      <c r="AC384" s="89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180"/>
      <c r="BN384" s="131"/>
      <c r="BO384" s="131"/>
      <c r="BP384" s="131"/>
      <c r="BQ384" s="131"/>
      <c r="BR384" s="131"/>
      <c r="BS384" s="131"/>
      <c r="BT384" s="131"/>
      <c r="BU384" s="131"/>
      <c r="BV384" s="204"/>
      <c r="BW384" s="204"/>
      <c r="BX384" s="204"/>
      <c r="BY384" s="204"/>
      <c r="BZ384" s="204"/>
      <c r="CA384" s="92"/>
      <c r="CB384" s="1"/>
      <c r="CC384" s="164"/>
      <c r="CD384" s="1"/>
      <c r="CF384" s="1"/>
    </row>
    <row r="385" spans="1:306" ht="13.5" thickBot="1">
      <c r="A385" s="45"/>
      <c r="B385" s="64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5"/>
      <c r="AB385" s="45"/>
      <c r="AC385" s="89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180"/>
      <c r="BN385" s="131"/>
      <c r="BO385" s="131"/>
      <c r="BP385" s="131"/>
      <c r="BQ385" s="131"/>
      <c r="BR385" s="131"/>
      <c r="BS385" s="131"/>
      <c r="BT385" s="131"/>
      <c r="BU385" s="131"/>
      <c r="BV385" s="204"/>
      <c r="BW385" s="204"/>
      <c r="BX385" s="204"/>
      <c r="BY385" s="204"/>
      <c r="BZ385" s="204"/>
      <c r="CA385" s="92"/>
      <c r="CB385" s="1"/>
      <c r="CC385" s="164"/>
      <c r="CD385" s="1"/>
      <c r="CF385" s="1"/>
    </row>
    <row r="386" spans="1:306" ht="13.5" thickBot="1">
      <c r="A386" s="45"/>
      <c r="B386" s="64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5"/>
      <c r="AB386" s="45"/>
      <c r="AC386" s="89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180"/>
      <c r="BN386" s="131"/>
      <c r="BO386" s="131"/>
      <c r="BP386" s="131"/>
      <c r="BQ386" s="131"/>
      <c r="BR386" s="131"/>
      <c r="BS386" s="131"/>
      <c r="BT386" s="131"/>
      <c r="BU386" s="131"/>
      <c r="BV386" s="204"/>
      <c r="BW386" s="204"/>
      <c r="BX386" s="204"/>
      <c r="BY386" s="204"/>
      <c r="BZ386" s="204"/>
      <c r="CA386" s="92"/>
      <c r="CB386" s="1"/>
      <c r="CC386" s="164"/>
      <c r="CD386" s="1"/>
      <c r="CF386" s="1"/>
    </row>
    <row r="387" spans="1:306" ht="13.5" thickBot="1">
      <c r="A387" s="45"/>
      <c r="B387" s="64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5"/>
      <c r="AB387" s="45"/>
      <c r="AC387" s="89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180"/>
      <c r="BN387" s="131"/>
      <c r="BO387" s="131"/>
      <c r="BP387" s="131"/>
      <c r="BQ387" s="131"/>
      <c r="BR387" s="131"/>
      <c r="BS387" s="131"/>
      <c r="BT387" s="131"/>
      <c r="BU387" s="131"/>
      <c r="BV387" s="204"/>
      <c r="BW387" s="204"/>
      <c r="BX387" s="204"/>
      <c r="BY387" s="204"/>
      <c r="BZ387" s="204"/>
      <c r="CA387" s="92"/>
      <c r="CB387" s="1"/>
      <c r="CC387" s="164"/>
      <c r="CD387" s="1"/>
      <c r="CF387" s="1"/>
    </row>
    <row r="388" spans="1:306" ht="13.5" thickBot="1">
      <c r="A388" s="45"/>
      <c r="B388" s="64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5"/>
      <c r="AB388" s="45"/>
      <c r="AC388" s="89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180"/>
      <c r="BN388" s="131"/>
      <c r="BO388" s="131"/>
      <c r="BP388" s="131"/>
      <c r="BQ388" s="131"/>
      <c r="BR388" s="131"/>
      <c r="BS388" s="131"/>
      <c r="BT388" s="131"/>
      <c r="BU388" s="131"/>
      <c r="BV388" s="204"/>
      <c r="BW388" s="204"/>
      <c r="BX388" s="204"/>
      <c r="BY388" s="204"/>
      <c r="BZ388" s="204"/>
      <c r="CA388" s="92"/>
      <c r="CB388" s="1"/>
      <c r="CC388" s="164"/>
      <c r="CD388" s="1"/>
      <c r="CF388" s="1"/>
    </row>
    <row r="389" spans="1:306" ht="13.5" thickBot="1">
      <c r="A389" s="45"/>
      <c r="B389" s="64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5"/>
      <c r="AB389" s="45"/>
      <c r="AC389" s="89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180"/>
      <c r="BN389" s="131"/>
      <c r="BO389" s="131"/>
      <c r="BP389" s="131"/>
      <c r="BQ389" s="131"/>
      <c r="BR389" s="131"/>
      <c r="BS389" s="131"/>
      <c r="BT389" s="131"/>
      <c r="BU389" s="131"/>
      <c r="BV389" s="204"/>
      <c r="BW389" s="204"/>
      <c r="BX389" s="204"/>
      <c r="BY389" s="204"/>
      <c r="BZ389" s="204"/>
      <c r="CA389" s="92"/>
      <c r="CB389" s="1"/>
      <c r="CC389" s="164"/>
      <c r="CD389" s="1"/>
      <c r="CF389" s="1"/>
      <c r="KR389" s="2"/>
      <c r="KS389" s="2"/>
      <c r="KT389" s="2"/>
    </row>
    <row r="390" spans="1:306" ht="13.5" thickBot="1">
      <c r="A390" s="45"/>
      <c r="B390" s="64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5"/>
      <c r="AB390" s="45"/>
      <c r="AC390" s="89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180"/>
      <c r="BN390" s="131"/>
      <c r="BO390" s="131"/>
      <c r="BP390" s="131"/>
      <c r="BQ390" s="131"/>
      <c r="BR390" s="131"/>
      <c r="BS390" s="131"/>
      <c r="BT390" s="131"/>
      <c r="BU390" s="131"/>
      <c r="BV390" s="204"/>
      <c r="BW390" s="204"/>
      <c r="BX390" s="204"/>
      <c r="BY390" s="204"/>
      <c r="BZ390" s="204"/>
      <c r="CA390" s="92"/>
      <c r="CB390" s="1"/>
      <c r="CC390" s="164"/>
      <c r="CD390" s="1"/>
      <c r="CF390" s="1"/>
    </row>
    <row r="391" spans="1:306" ht="13.5" thickBot="1">
      <c r="A391" s="45"/>
      <c r="B391" s="64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5"/>
      <c r="AB391" s="45"/>
      <c r="AC391" s="89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180"/>
      <c r="BN391" s="131"/>
      <c r="BO391" s="131"/>
      <c r="BP391" s="131"/>
      <c r="BQ391" s="131"/>
      <c r="BR391" s="131"/>
      <c r="BS391" s="131"/>
      <c r="BT391" s="131"/>
      <c r="BU391" s="131"/>
      <c r="BV391" s="204"/>
      <c r="BW391" s="204"/>
      <c r="BX391" s="204"/>
      <c r="BY391" s="204"/>
      <c r="BZ391" s="204"/>
      <c r="CA391" s="92"/>
      <c r="CB391" s="1"/>
      <c r="CC391" s="164"/>
      <c r="CD391" s="1"/>
      <c r="CF391" s="1"/>
    </row>
    <row r="392" spans="1:306" ht="13.5" thickBot="1">
      <c r="A392" s="45"/>
      <c r="B392" s="64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5"/>
      <c r="AB392" s="45"/>
      <c r="AC392" s="89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180"/>
      <c r="BN392" s="131"/>
      <c r="BO392" s="131"/>
      <c r="BP392" s="131"/>
      <c r="BQ392" s="131"/>
      <c r="BR392" s="131"/>
      <c r="BS392" s="131"/>
      <c r="BT392" s="131"/>
      <c r="BU392" s="131"/>
      <c r="BV392" s="204"/>
      <c r="BW392" s="204"/>
      <c r="BX392" s="204"/>
      <c r="BY392" s="204"/>
      <c r="BZ392" s="204"/>
      <c r="CA392" s="92"/>
      <c r="CB392" s="1"/>
      <c r="CC392" s="164"/>
      <c r="CD392" s="1"/>
      <c r="CF392" s="1"/>
    </row>
    <row r="393" spans="1:306" ht="13.5" thickBot="1">
      <c r="A393" s="45"/>
      <c r="B393" s="64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5"/>
      <c r="AB393" s="45"/>
      <c r="AC393" s="89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180"/>
      <c r="BN393" s="131"/>
      <c r="BO393" s="131"/>
      <c r="BP393" s="131"/>
      <c r="BQ393" s="131"/>
      <c r="BR393" s="131"/>
      <c r="BS393" s="131"/>
      <c r="BT393" s="131"/>
      <c r="BU393" s="131"/>
      <c r="BV393" s="204"/>
      <c r="BW393" s="204"/>
      <c r="BX393" s="204"/>
      <c r="BY393" s="204"/>
      <c r="BZ393" s="204"/>
      <c r="CA393" s="92"/>
      <c r="CB393" s="1"/>
      <c r="CC393" s="164"/>
      <c r="CD393" s="1"/>
      <c r="CF393" s="1"/>
    </row>
    <row r="394" spans="1:306" ht="13.5" thickBot="1">
      <c r="A394" s="45"/>
      <c r="B394" s="64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5"/>
      <c r="AB394" s="45"/>
      <c r="AC394" s="89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180"/>
      <c r="BN394" s="131"/>
      <c r="BO394" s="131"/>
      <c r="BP394" s="45"/>
      <c r="BQ394" s="131"/>
      <c r="BR394" s="131"/>
      <c r="BS394" s="131"/>
      <c r="BT394" s="131"/>
      <c r="BU394" s="131"/>
      <c r="BV394" s="204"/>
      <c r="BW394" s="204"/>
      <c r="BX394" s="204"/>
      <c r="BY394" s="204"/>
      <c r="BZ394" s="204"/>
      <c r="CA394" s="92"/>
      <c r="CB394" s="1"/>
      <c r="CC394" s="164"/>
      <c r="CD394" s="1"/>
      <c r="CF394" s="1"/>
    </row>
    <row r="395" spans="1:306" ht="13.5" thickBot="1">
      <c r="A395" s="45"/>
      <c r="B395" s="64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5"/>
      <c r="AB395" s="45"/>
      <c r="AC395" s="89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180"/>
      <c r="BN395" s="131"/>
      <c r="BO395" s="131"/>
      <c r="BP395" s="131"/>
      <c r="BQ395" s="131"/>
      <c r="BR395" s="131"/>
      <c r="BS395" s="131"/>
      <c r="BT395" s="131"/>
      <c r="BU395" s="131"/>
      <c r="BV395" s="204"/>
      <c r="BW395" s="204"/>
      <c r="BX395" s="204"/>
      <c r="BY395" s="204"/>
      <c r="BZ395" s="204"/>
      <c r="CA395" s="92"/>
      <c r="CB395" s="1"/>
      <c r="CC395" s="164"/>
      <c r="CD395" s="1"/>
      <c r="CF395" s="1"/>
    </row>
    <row r="396" spans="1:306" ht="13.5" thickBot="1">
      <c r="A396" s="45"/>
      <c r="B396" s="64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5"/>
      <c r="AB396" s="45"/>
      <c r="AC396" s="89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180"/>
      <c r="BN396" s="131"/>
      <c r="BO396" s="131"/>
      <c r="BP396" s="131"/>
      <c r="BQ396" s="131"/>
      <c r="BR396" s="131"/>
      <c r="BS396" s="131"/>
      <c r="BT396" s="131"/>
      <c r="BU396" s="131"/>
      <c r="BV396" s="204"/>
      <c r="BW396" s="204"/>
      <c r="BX396" s="204"/>
      <c r="BY396" s="204"/>
      <c r="BZ396" s="204"/>
      <c r="CA396" s="92"/>
      <c r="CB396" s="1"/>
      <c r="CC396" s="164"/>
      <c r="CD396" s="1"/>
      <c r="CF396" s="1"/>
    </row>
    <row r="397" spans="1:306" ht="13.5" thickBot="1">
      <c r="A397" s="45"/>
      <c r="B397" s="64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5"/>
      <c r="AB397" s="45"/>
      <c r="AC397" s="89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180"/>
      <c r="BN397" s="131"/>
      <c r="BO397" s="131"/>
      <c r="BP397" s="131"/>
      <c r="BQ397" s="131"/>
      <c r="BR397" s="131"/>
      <c r="BS397" s="131"/>
      <c r="BT397" s="131"/>
      <c r="BU397" s="131"/>
      <c r="BV397" s="204"/>
      <c r="BW397" s="204"/>
      <c r="BX397" s="204"/>
      <c r="BY397" s="204"/>
      <c r="BZ397" s="204"/>
      <c r="CA397" s="92"/>
      <c r="CB397" s="1"/>
      <c r="CC397" s="203"/>
      <c r="CD397" s="1"/>
      <c r="CF397" s="1"/>
    </row>
    <row r="398" spans="1:306" ht="13.5" thickBot="1">
      <c r="A398" s="45"/>
      <c r="B398" s="64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5"/>
      <c r="AB398" s="45"/>
      <c r="AC398" s="89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180"/>
      <c r="BN398" s="131"/>
      <c r="BO398" s="131"/>
      <c r="BP398" s="131"/>
      <c r="BQ398" s="131"/>
      <c r="BR398" s="131"/>
      <c r="BS398" s="131"/>
      <c r="BT398" s="131"/>
      <c r="BU398" s="131"/>
      <c r="BV398" s="204"/>
      <c r="BW398" s="204"/>
      <c r="BX398" s="204"/>
      <c r="BY398" s="204"/>
      <c r="BZ398" s="204"/>
      <c r="CA398" s="92"/>
      <c r="CB398" s="1"/>
      <c r="CC398" s="203"/>
      <c r="CD398" s="1"/>
      <c r="CF398" s="1"/>
    </row>
    <row r="399" spans="1:306" ht="13.5" thickBot="1">
      <c r="A399" s="45"/>
      <c r="B399" s="64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5"/>
      <c r="AB399" s="45"/>
      <c r="AC399" s="89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180"/>
      <c r="BN399" s="131"/>
      <c r="BO399" s="131"/>
      <c r="BP399" s="131"/>
      <c r="BQ399" s="131"/>
      <c r="BR399" s="131"/>
      <c r="BS399" s="131"/>
      <c r="BT399" s="131"/>
      <c r="BU399" s="131"/>
      <c r="BV399" s="204"/>
      <c r="BW399" s="204"/>
      <c r="BX399" s="204"/>
      <c r="BY399" s="204"/>
      <c r="BZ399" s="204"/>
      <c r="CA399" s="92"/>
      <c r="CB399" s="1"/>
      <c r="CC399" s="203"/>
      <c r="CD399" s="1"/>
      <c r="CF399" s="1"/>
    </row>
    <row r="400" spans="1:306" ht="13.5" thickBot="1">
      <c r="A400" s="45"/>
      <c r="B400" s="64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5"/>
      <c r="AB400" s="45"/>
      <c r="AC400" s="89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180"/>
      <c r="BN400" s="131"/>
      <c r="BO400" s="131"/>
      <c r="BP400" s="131"/>
      <c r="BQ400" s="131"/>
      <c r="BR400" s="131"/>
      <c r="BS400" s="131"/>
      <c r="BT400" s="131"/>
      <c r="BU400" s="131"/>
      <c r="BV400" s="204"/>
      <c r="BW400" s="204"/>
      <c r="BX400" s="204"/>
      <c r="BY400" s="204"/>
      <c r="BZ400" s="204"/>
      <c r="CA400" s="92"/>
      <c r="CB400" s="1"/>
      <c r="CC400" s="203"/>
      <c r="CD400" s="1"/>
      <c r="CF400" s="1"/>
    </row>
    <row r="401" spans="1:303" ht="13.5" thickBot="1">
      <c r="A401" s="45"/>
      <c r="B401" s="64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5"/>
      <c r="AB401" s="45"/>
      <c r="AC401" s="89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180"/>
      <c r="BN401" s="131"/>
      <c r="BO401" s="131"/>
      <c r="BP401" s="131"/>
      <c r="BQ401" s="131"/>
      <c r="BR401" s="131"/>
      <c r="BS401" s="131"/>
      <c r="BT401" s="131"/>
      <c r="BU401" s="131"/>
      <c r="BV401" s="204"/>
      <c r="BW401" s="204"/>
      <c r="BX401" s="204"/>
      <c r="BY401" s="204"/>
      <c r="BZ401" s="204"/>
      <c r="CA401" s="92"/>
      <c r="CB401" s="1"/>
      <c r="CC401" s="203"/>
      <c r="CD401" s="1"/>
      <c r="CF401" s="1"/>
    </row>
    <row r="402" spans="1:303" ht="13.5" thickBot="1">
      <c r="A402" s="45"/>
      <c r="B402" s="64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5"/>
      <c r="AB402" s="45"/>
      <c r="AC402" s="89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180"/>
      <c r="BN402" s="131"/>
      <c r="BO402" s="131"/>
      <c r="BP402" s="131"/>
      <c r="BQ402" s="131"/>
      <c r="BR402" s="131"/>
      <c r="BS402" s="131"/>
      <c r="BT402" s="131"/>
      <c r="BU402" s="131"/>
      <c r="BV402" s="204"/>
      <c r="BW402" s="204"/>
      <c r="BX402" s="204"/>
      <c r="BY402" s="204"/>
      <c r="BZ402" s="204"/>
      <c r="CA402" s="92"/>
      <c r="CB402" s="1"/>
      <c r="CC402" s="203"/>
      <c r="CD402" s="1"/>
      <c r="CF402" s="1"/>
    </row>
    <row r="403" spans="1:303" ht="13.5" thickBot="1">
      <c r="A403" s="45"/>
      <c r="B403" s="64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5"/>
      <c r="AB403" s="45"/>
      <c r="AC403" s="89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180"/>
      <c r="BN403" s="131"/>
      <c r="BO403" s="131"/>
      <c r="BP403" s="131"/>
      <c r="BQ403" s="131"/>
      <c r="BR403" s="131"/>
      <c r="BS403" s="131"/>
      <c r="BT403" s="131"/>
      <c r="BU403" s="131"/>
      <c r="BV403" s="204"/>
      <c r="BW403" s="204"/>
      <c r="BX403" s="204"/>
      <c r="BY403" s="204"/>
      <c r="BZ403" s="204"/>
      <c r="CA403" s="92"/>
      <c r="CB403" s="1"/>
      <c r="CC403" s="203"/>
      <c r="CD403" s="1"/>
      <c r="CF403" s="1"/>
    </row>
    <row r="404" spans="1:303" ht="13.5" thickBot="1">
      <c r="A404" s="45"/>
      <c r="B404" s="64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5"/>
      <c r="AB404" s="45"/>
      <c r="AC404" s="89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180"/>
      <c r="BN404" s="84"/>
      <c r="BO404" s="84"/>
      <c r="BP404" s="84"/>
      <c r="BQ404" s="84"/>
      <c r="BR404" s="84"/>
      <c r="BS404" s="84"/>
      <c r="BT404" s="84"/>
      <c r="BU404" s="84"/>
      <c r="BV404" s="206"/>
      <c r="BW404" s="206"/>
      <c r="BX404" s="206"/>
      <c r="BY404" s="206"/>
      <c r="BZ404" s="206"/>
      <c r="CA404" s="92"/>
      <c r="CB404" s="1"/>
      <c r="CC404" s="203"/>
      <c r="CD404" s="1"/>
      <c r="CF404" s="1"/>
      <c r="KO404" s="2"/>
      <c r="KP404" s="2"/>
      <c r="KQ404" s="2"/>
    </row>
    <row r="405" spans="1:303" ht="13.5" thickBot="1">
      <c r="A405" s="45"/>
      <c r="B405" s="64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5"/>
      <c r="AB405" s="45"/>
      <c r="AC405" s="89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180"/>
      <c r="BN405" s="131"/>
      <c r="BO405" s="131"/>
      <c r="BP405" s="131"/>
      <c r="BQ405" s="131"/>
      <c r="BR405" s="131"/>
      <c r="BS405" s="131"/>
      <c r="BT405" s="131"/>
      <c r="BU405" s="131"/>
      <c r="BV405" s="204"/>
      <c r="BW405" s="204"/>
      <c r="BX405" s="204"/>
      <c r="BY405" s="204"/>
      <c r="BZ405" s="204"/>
      <c r="CA405" s="92"/>
      <c r="CB405" s="1"/>
      <c r="CC405" s="203"/>
      <c r="CD405" s="1"/>
      <c r="CF405" s="1"/>
    </row>
    <row r="406" spans="1:303" ht="13.5" thickBot="1">
      <c r="A406" s="45"/>
      <c r="B406" s="64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5"/>
      <c r="AB406" s="45"/>
      <c r="AC406" s="89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180"/>
      <c r="BN406" s="131"/>
      <c r="BO406" s="131"/>
      <c r="BP406" s="131"/>
      <c r="BQ406" s="131"/>
      <c r="BR406" s="131"/>
      <c r="BS406" s="131"/>
      <c r="BT406" s="131"/>
      <c r="BU406" s="131"/>
      <c r="BV406" s="204"/>
      <c r="BW406" s="204"/>
      <c r="BX406" s="204"/>
      <c r="BY406" s="204"/>
      <c r="BZ406" s="204"/>
      <c r="CA406" s="92"/>
      <c r="CB406" s="1"/>
      <c r="CC406" s="203"/>
      <c r="CD406" s="1"/>
      <c r="CF406" s="1"/>
    </row>
    <row r="407" spans="1:303" ht="13.5" thickBot="1">
      <c r="A407" s="45"/>
      <c r="B407" s="64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5"/>
      <c r="AB407" s="45"/>
      <c r="AC407" s="89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180"/>
      <c r="BN407" s="131"/>
      <c r="BO407" s="131"/>
      <c r="BP407" s="131"/>
      <c r="BQ407" s="131"/>
      <c r="BR407" s="131"/>
      <c r="BS407" s="131"/>
      <c r="BT407" s="131"/>
      <c r="BU407" s="131"/>
      <c r="BV407" s="204"/>
      <c r="BW407" s="204"/>
      <c r="BX407" s="204"/>
      <c r="BY407" s="204"/>
      <c r="BZ407" s="204"/>
      <c r="CA407" s="92"/>
      <c r="CB407" s="1"/>
      <c r="CC407" s="203"/>
      <c r="CD407" s="1"/>
      <c r="CF407" s="1"/>
    </row>
    <row r="408" spans="1:303" ht="13.5" thickBot="1">
      <c r="A408" s="45"/>
      <c r="B408" s="64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5"/>
      <c r="AB408" s="45"/>
      <c r="AC408" s="89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180"/>
      <c r="BN408" s="131"/>
      <c r="BO408" s="131"/>
      <c r="BP408" s="131"/>
      <c r="BQ408" s="131"/>
      <c r="BR408" s="131"/>
      <c r="BS408" s="131"/>
      <c r="BT408" s="131"/>
      <c r="BU408" s="131"/>
      <c r="BV408" s="204"/>
      <c r="BW408" s="204"/>
      <c r="BX408" s="204"/>
      <c r="BY408" s="204"/>
      <c r="BZ408" s="204"/>
      <c r="CA408" s="92"/>
      <c r="CB408" s="1"/>
      <c r="CC408" s="203"/>
      <c r="CD408" s="1"/>
      <c r="CF408" s="1"/>
    </row>
    <row r="409" spans="1:303" ht="13.5" thickBot="1">
      <c r="A409" s="45"/>
      <c r="B409" s="64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5"/>
      <c r="AB409" s="45"/>
      <c r="AC409" s="89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180"/>
      <c r="BN409" s="131"/>
      <c r="BO409" s="131"/>
      <c r="BP409" s="45"/>
      <c r="BQ409" s="131"/>
      <c r="BR409" s="131"/>
      <c r="BS409" s="131"/>
      <c r="BT409" s="131"/>
      <c r="BU409" s="131"/>
      <c r="BV409" s="204"/>
      <c r="BW409" s="204"/>
      <c r="BX409" s="204"/>
      <c r="BY409" s="204"/>
      <c r="BZ409" s="204"/>
      <c r="CA409" s="92"/>
      <c r="CB409" s="1"/>
      <c r="CC409" s="203"/>
      <c r="CD409" s="1"/>
      <c r="CF409" s="1"/>
    </row>
    <row r="410" spans="1:303" ht="13.5" thickBot="1">
      <c r="A410" s="45"/>
      <c r="B410" s="64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5"/>
      <c r="AB410" s="45"/>
      <c r="AC410" s="89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180"/>
      <c r="BN410" s="131"/>
      <c r="BO410" s="131"/>
      <c r="BP410" s="131"/>
      <c r="BQ410" s="131"/>
      <c r="BR410" s="131"/>
      <c r="BS410" s="131"/>
      <c r="BT410" s="131"/>
      <c r="BU410" s="131"/>
      <c r="BV410" s="204"/>
      <c r="BW410" s="204"/>
      <c r="BX410" s="204"/>
      <c r="BY410" s="204"/>
      <c r="BZ410" s="204"/>
      <c r="CA410" s="92"/>
      <c r="CB410" s="1"/>
      <c r="CC410" s="203"/>
      <c r="CD410" s="1"/>
      <c r="CF410" s="1"/>
    </row>
    <row r="411" spans="1:303" ht="13.5" thickBot="1">
      <c r="A411" s="45"/>
      <c r="B411" s="64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5"/>
      <c r="AB411" s="45"/>
      <c r="AC411" s="89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180"/>
      <c r="BN411" s="131"/>
      <c r="BO411" s="131"/>
      <c r="BP411" s="131"/>
      <c r="BQ411" s="131"/>
      <c r="BR411" s="131"/>
      <c r="BS411" s="131"/>
      <c r="BT411" s="131"/>
      <c r="BU411" s="131"/>
      <c r="BV411" s="204"/>
      <c r="BW411" s="204"/>
      <c r="BX411" s="204"/>
      <c r="BY411" s="204"/>
      <c r="BZ411" s="204"/>
      <c r="CA411" s="92"/>
      <c r="CB411" s="1"/>
      <c r="CC411" s="203"/>
      <c r="CD411" s="1"/>
      <c r="CF411" s="1"/>
    </row>
    <row r="412" spans="1:303" ht="13.5" thickBot="1">
      <c r="A412" s="45"/>
      <c r="B412" s="64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5"/>
      <c r="AB412" s="45"/>
      <c r="AC412" s="89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180"/>
      <c r="BN412" s="131"/>
      <c r="BO412" s="131"/>
      <c r="BP412" s="131"/>
      <c r="BQ412" s="131"/>
      <c r="BR412" s="131"/>
      <c r="BS412" s="131"/>
      <c r="BT412" s="131"/>
      <c r="BU412" s="131"/>
      <c r="BV412" s="204"/>
      <c r="BW412" s="204"/>
      <c r="BX412" s="204"/>
      <c r="BY412" s="204"/>
      <c r="BZ412" s="204"/>
      <c r="CA412" s="92"/>
      <c r="CB412" s="1"/>
      <c r="CC412" s="203"/>
      <c r="CD412" s="1"/>
      <c r="CF412" s="1"/>
    </row>
    <row r="413" spans="1:303" ht="13.5" thickBot="1">
      <c r="A413" s="45"/>
      <c r="B413" s="64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5"/>
      <c r="AB413" s="45"/>
      <c r="AC413" s="89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180"/>
      <c r="BN413" s="131"/>
      <c r="BO413" s="131"/>
      <c r="BP413" s="131"/>
      <c r="BQ413" s="131"/>
      <c r="BR413" s="131"/>
      <c r="BS413" s="131"/>
      <c r="BT413" s="131"/>
      <c r="BU413" s="131"/>
      <c r="BV413" s="204"/>
      <c r="BW413" s="204"/>
      <c r="BX413" s="204"/>
      <c r="BY413" s="204"/>
      <c r="BZ413" s="204"/>
      <c r="CA413" s="92"/>
      <c r="CB413" s="1"/>
      <c r="CC413" s="203"/>
      <c r="CD413" s="1"/>
      <c r="CF413" s="1"/>
    </row>
    <row r="414" spans="1:303" ht="13.5" thickBot="1">
      <c r="A414" s="45"/>
      <c r="B414" s="64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5"/>
      <c r="AB414" s="45"/>
      <c r="AC414" s="89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180"/>
      <c r="BN414" s="131"/>
      <c r="BO414" s="131"/>
      <c r="BP414" s="131"/>
      <c r="BQ414" s="131"/>
      <c r="BR414" s="131"/>
      <c r="BS414" s="131"/>
      <c r="BT414" s="131"/>
      <c r="BU414" s="131"/>
      <c r="BV414" s="204"/>
      <c r="BW414" s="204"/>
      <c r="BX414" s="204"/>
      <c r="BY414" s="204"/>
      <c r="BZ414" s="204"/>
      <c r="CA414" s="92"/>
      <c r="CB414" s="1"/>
      <c r="CC414" s="203"/>
      <c r="CD414" s="1"/>
      <c r="CF414" s="1"/>
    </row>
    <row r="415" spans="1:303" ht="13.5" thickBot="1">
      <c r="A415" s="45"/>
      <c r="B415" s="64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5"/>
      <c r="AB415" s="45"/>
      <c r="AC415" s="89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180"/>
      <c r="BN415" s="131"/>
      <c r="BO415" s="131"/>
      <c r="BP415" s="131"/>
      <c r="BQ415" s="131"/>
      <c r="BR415" s="131"/>
      <c r="BS415" s="131"/>
      <c r="BT415" s="131"/>
      <c r="BU415" s="131"/>
      <c r="BV415" s="204"/>
      <c r="BW415" s="204"/>
      <c r="BX415" s="204"/>
      <c r="BY415" s="204"/>
      <c r="BZ415" s="204"/>
      <c r="CA415" s="92"/>
      <c r="CB415" s="1"/>
      <c r="CC415" s="203"/>
      <c r="CD415" s="1"/>
      <c r="CF415" s="1"/>
    </row>
    <row r="416" spans="1:303" ht="13.5" thickBot="1">
      <c r="A416" s="45"/>
      <c r="B416" s="64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5"/>
      <c r="AB416" s="45"/>
      <c r="AC416" s="89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180"/>
      <c r="BN416" s="131"/>
      <c r="BO416" s="131"/>
      <c r="BP416" s="131"/>
      <c r="BQ416" s="131"/>
      <c r="BR416" s="131"/>
      <c r="BS416" s="131"/>
      <c r="BT416" s="131"/>
      <c r="BU416" s="131"/>
      <c r="BV416" s="204"/>
      <c r="BW416" s="204"/>
      <c r="BX416" s="204"/>
      <c r="BY416" s="204"/>
      <c r="BZ416" s="204"/>
      <c r="CA416" s="92"/>
      <c r="CB416" s="1"/>
      <c r="CC416" s="203"/>
      <c r="CD416" s="1"/>
      <c r="CF416" s="1"/>
    </row>
    <row r="417" spans="1:297" ht="13.5" thickBot="1">
      <c r="A417" s="45"/>
      <c r="B417" s="64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5"/>
      <c r="AB417" s="45"/>
      <c r="AC417" s="89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180"/>
      <c r="BN417" s="131"/>
      <c r="BO417" s="131"/>
      <c r="BP417" s="131"/>
      <c r="BQ417" s="131"/>
      <c r="BR417" s="131"/>
      <c r="BS417" s="131"/>
      <c r="BT417" s="131"/>
      <c r="BU417" s="131"/>
      <c r="BV417" s="204"/>
      <c r="BW417" s="204"/>
      <c r="BX417" s="204"/>
      <c r="BY417" s="204"/>
      <c r="BZ417" s="204"/>
      <c r="CA417" s="92"/>
      <c r="CB417" s="1"/>
      <c r="CC417" s="203"/>
      <c r="CD417" s="1"/>
      <c r="CF417" s="1"/>
      <c r="KJ417" s="2"/>
      <c r="KK417" s="2"/>
    </row>
    <row r="418" spans="1:297" ht="13.5" thickBot="1">
      <c r="A418" s="45"/>
      <c r="B418" s="64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5"/>
      <c r="AB418" s="45"/>
      <c r="AC418" s="89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180"/>
      <c r="BN418" s="131"/>
      <c r="BO418" s="131"/>
      <c r="BP418" s="45"/>
      <c r="BQ418" s="131"/>
      <c r="BR418" s="131"/>
      <c r="BS418" s="131"/>
      <c r="BT418" s="131"/>
      <c r="BU418" s="131"/>
      <c r="BV418" s="204"/>
      <c r="BW418" s="204"/>
      <c r="BX418" s="204"/>
      <c r="BY418" s="204"/>
      <c r="BZ418" s="204"/>
      <c r="CA418" s="92"/>
      <c r="CB418" s="1"/>
      <c r="CC418" s="203"/>
      <c r="CD418" s="1"/>
      <c r="CF418" s="1"/>
    </row>
    <row r="419" spans="1:297" ht="13.5" thickBot="1">
      <c r="A419" s="45"/>
      <c r="B419" s="64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5"/>
      <c r="AB419" s="45"/>
      <c r="AC419" s="89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180"/>
      <c r="BN419" s="131"/>
      <c r="BO419" s="131"/>
      <c r="BP419" s="131"/>
      <c r="BQ419" s="131"/>
      <c r="BR419" s="131"/>
      <c r="BS419" s="131"/>
      <c r="BT419" s="131"/>
      <c r="BU419" s="131"/>
      <c r="BV419" s="204"/>
      <c r="BW419" s="204"/>
      <c r="BX419" s="204"/>
      <c r="BY419" s="204"/>
      <c r="BZ419" s="204"/>
      <c r="CA419" s="92"/>
      <c r="CB419" s="1"/>
      <c r="CC419" s="203"/>
      <c r="CD419" s="1"/>
      <c r="CF419" s="1"/>
    </row>
    <row r="420" spans="1:297" ht="13.5" thickBot="1">
      <c r="A420" s="45"/>
      <c r="B420" s="64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5"/>
      <c r="AB420" s="45"/>
      <c r="AC420" s="89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180"/>
      <c r="BN420" s="131"/>
      <c r="BO420" s="131"/>
      <c r="BP420" s="131"/>
      <c r="BQ420" s="131"/>
      <c r="BR420" s="131"/>
      <c r="BS420" s="131"/>
      <c r="BT420" s="131"/>
      <c r="BU420" s="131"/>
      <c r="BV420" s="204"/>
      <c r="BW420" s="204"/>
      <c r="BX420" s="204"/>
      <c r="BY420" s="204"/>
      <c r="BZ420" s="204"/>
      <c r="CA420" s="92"/>
      <c r="CB420" s="1"/>
      <c r="CC420" s="203"/>
      <c r="CD420" s="1"/>
      <c r="CF420" s="1"/>
    </row>
    <row r="421" spans="1:297" ht="13.5" thickBot="1">
      <c r="A421" s="45"/>
      <c r="B421" s="64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5"/>
      <c r="AB421" s="45"/>
      <c r="AC421" s="89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180"/>
      <c r="BN421" s="131"/>
      <c r="BO421" s="131"/>
      <c r="BP421" s="45"/>
      <c r="BQ421" s="131"/>
      <c r="BR421" s="131"/>
      <c r="BS421" s="131"/>
      <c r="BT421" s="131"/>
      <c r="BU421" s="131"/>
      <c r="BV421" s="204"/>
      <c r="BW421" s="204"/>
      <c r="BX421" s="204"/>
      <c r="BY421" s="204"/>
      <c r="BZ421" s="204"/>
      <c r="CA421" s="92"/>
      <c r="CB421" s="1"/>
      <c r="CC421" s="203"/>
      <c r="CD421" s="1"/>
      <c r="CF421" s="1"/>
    </row>
    <row r="422" spans="1:297" ht="13.5" thickBot="1">
      <c r="A422" s="45"/>
      <c r="B422" s="64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5"/>
      <c r="AB422" s="45"/>
      <c r="AC422" s="89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180"/>
      <c r="BN422" s="131"/>
      <c r="BO422" s="131"/>
      <c r="BP422" s="131"/>
      <c r="BQ422" s="131"/>
      <c r="BR422" s="131"/>
      <c r="BS422" s="131"/>
      <c r="BT422" s="131"/>
      <c r="BU422" s="131"/>
      <c r="BV422" s="204"/>
      <c r="BW422" s="204"/>
      <c r="BX422" s="204"/>
      <c r="BY422" s="204"/>
      <c r="BZ422" s="204"/>
      <c r="CA422" s="92"/>
      <c r="CB422" s="1"/>
      <c r="CC422" s="203"/>
      <c r="CD422" s="1"/>
      <c r="CF422" s="1"/>
    </row>
    <row r="423" spans="1:297" ht="13.5" thickBot="1">
      <c r="A423" s="45"/>
      <c r="B423" s="64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5"/>
      <c r="AB423" s="45"/>
      <c r="AC423" s="89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180"/>
      <c r="BN423" s="131"/>
      <c r="BO423" s="131"/>
      <c r="BP423" s="131"/>
      <c r="BQ423" s="131"/>
      <c r="BR423" s="131"/>
      <c r="BS423" s="131"/>
      <c r="BT423" s="131"/>
      <c r="BU423" s="131"/>
      <c r="BV423" s="204"/>
      <c r="BW423" s="204"/>
      <c r="BX423" s="204"/>
      <c r="BY423" s="204"/>
      <c r="BZ423" s="204"/>
      <c r="CA423" s="92"/>
      <c r="CB423" s="1"/>
      <c r="CC423" s="203"/>
      <c r="CD423" s="1"/>
      <c r="CF423" s="1"/>
    </row>
    <row r="424" spans="1:297" ht="13.5" thickBot="1">
      <c r="A424" s="45"/>
      <c r="B424" s="64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5"/>
      <c r="AB424" s="45"/>
      <c r="AC424" s="89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180"/>
      <c r="BN424" s="131"/>
      <c r="BO424" s="131"/>
      <c r="BP424" s="131"/>
      <c r="BQ424" s="131"/>
      <c r="BR424" s="131"/>
      <c r="BS424" s="131"/>
      <c r="BT424" s="131"/>
      <c r="BU424" s="131"/>
      <c r="BV424" s="204"/>
      <c r="BW424" s="204"/>
      <c r="BX424" s="204"/>
      <c r="BY424" s="204"/>
      <c r="BZ424" s="204"/>
      <c r="CA424" s="92"/>
      <c r="CB424" s="1"/>
      <c r="CC424" s="203"/>
      <c r="CD424" s="1"/>
      <c r="CF424" s="1"/>
    </row>
    <row r="425" spans="1:297" ht="13.5" thickBot="1">
      <c r="A425" s="45"/>
      <c r="B425" s="64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5"/>
      <c r="AB425" s="45"/>
      <c r="AC425" s="89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180"/>
      <c r="BN425" s="131"/>
      <c r="BO425" s="131"/>
      <c r="BP425" s="45"/>
      <c r="BQ425" s="131"/>
      <c r="BR425" s="131"/>
      <c r="BS425" s="131"/>
      <c r="BT425" s="131"/>
      <c r="BU425" s="131"/>
      <c r="BV425" s="204"/>
      <c r="BW425" s="204"/>
      <c r="BX425" s="204"/>
      <c r="BY425" s="204"/>
      <c r="BZ425" s="204"/>
      <c r="CA425" s="92"/>
      <c r="CB425" s="1"/>
      <c r="CC425" s="203"/>
      <c r="CD425" s="1"/>
      <c r="CF425" s="1"/>
    </row>
    <row r="426" spans="1:297" ht="13.5" thickBot="1">
      <c r="A426" s="45"/>
      <c r="B426" s="64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5"/>
      <c r="AB426" s="45"/>
      <c r="AC426" s="89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180"/>
      <c r="BN426" s="131"/>
      <c r="BO426" s="131"/>
      <c r="BP426" s="131"/>
      <c r="BQ426" s="131"/>
      <c r="BR426" s="131"/>
      <c r="BS426" s="131"/>
      <c r="BT426" s="131"/>
      <c r="BU426" s="131"/>
      <c r="BV426" s="204"/>
      <c r="BW426" s="204"/>
      <c r="BX426" s="204"/>
      <c r="BY426" s="204"/>
      <c r="BZ426" s="204"/>
      <c r="CA426" s="92"/>
      <c r="CB426" s="1"/>
      <c r="CC426" s="203"/>
      <c r="CD426" s="1"/>
      <c r="CF426" s="1"/>
    </row>
    <row r="427" spans="1:297" ht="13.5" thickBot="1">
      <c r="A427" s="45"/>
      <c r="B427" s="64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5"/>
      <c r="AB427" s="45"/>
      <c r="AC427" s="89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180"/>
      <c r="BN427" s="131"/>
      <c r="BO427" s="131"/>
      <c r="BP427" s="131"/>
      <c r="BQ427" s="131"/>
      <c r="BR427" s="131"/>
      <c r="BS427" s="131"/>
      <c r="BT427" s="131"/>
      <c r="BU427" s="131"/>
      <c r="BV427" s="204"/>
      <c r="BW427" s="204"/>
      <c r="BX427" s="204"/>
      <c r="BY427" s="204"/>
      <c r="BZ427" s="204"/>
      <c r="CA427" s="92"/>
      <c r="CB427" s="1"/>
      <c r="CC427" s="203"/>
      <c r="CD427" s="1"/>
      <c r="CF427" s="1"/>
    </row>
    <row r="428" spans="1:297" ht="13.5" thickBot="1">
      <c r="A428" s="45"/>
      <c r="B428" s="64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5"/>
      <c r="AB428" s="45"/>
      <c r="AC428" s="89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180"/>
      <c r="BN428" s="131"/>
      <c r="BO428" s="131"/>
      <c r="BP428" s="131"/>
      <c r="BQ428" s="131"/>
      <c r="BR428" s="131"/>
      <c r="BS428" s="131"/>
      <c r="BT428" s="131"/>
      <c r="BU428" s="131"/>
      <c r="BV428" s="204"/>
      <c r="BW428" s="204"/>
      <c r="BX428" s="204"/>
      <c r="BY428" s="204"/>
      <c r="BZ428" s="204"/>
      <c r="CA428" s="92"/>
      <c r="CB428" s="1"/>
      <c r="CC428" s="203"/>
      <c r="CD428" s="1"/>
      <c r="CF428" s="1"/>
    </row>
    <row r="429" spans="1:297" ht="13.5" thickBot="1">
      <c r="A429" s="45"/>
      <c r="B429" s="64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5"/>
      <c r="AB429" s="45"/>
      <c r="AC429" s="89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180"/>
      <c r="BN429" s="84"/>
      <c r="BO429" s="84"/>
      <c r="BP429" s="84"/>
      <c r="BQ429" s="84"/>
      <c r="BR429" s="84"/>
      <c r="BS429" s="131"/>
      <c r="BT429" s="131"/>
      <c r="BU429" s="131"/>
      <c r="BV429" s="204"/>
      <c r="BW429" s="204"/>
      <c r="BX429" s="204"/>
      <c r="BY429" s="204"/>
      <c r="BZ429" s="204"/>
      <c r="CA429" s="92"/>
      <c r="CB429" s="1"/>
      <c r="CC429" s="203"/>
      <c r="CD429" s="1"/>
      <c r="CF429" s="1"/>
    </row>
    <row r="430" spans="1:297" ht="13.5" thickBot="1">
      <c r="A430" s="45"/>
      <c r="B430" s="64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5"/>
      <c r="AB430" s="45"/>
      <c r="AC430" s="89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180"/>
      <c r="BN430" s="131"/>
      <c r="BO430" s="131"/>
      <c r="BP430" s="131"/>
      <c r="BQ430" s="131"/>
      <c r="BR430" s="131"/>
      <c r="BS430" s="131"/>
      <c r="BT430" s="131"/>
      <c r="BU430" s="131"/>
      <c r="BV430" s="204"/>
      <c r="BW430" s="204"/>
      <c r="BX430" s="204"/>
      <c r="BY430" s="204"/>
      <c r="BZ430" s="204"/>
      <c r="CA430" s="92"/>
      <c r="CB430" s="1"/>
      <c r="CC430" s="203"/>
      <c r="CD430" s="1"/>
      <c r="CF430" s="1"/>
    </row>
    <row r="431" spans="1:297" ht="13.5" thickBot="1">
      <c r="A431" s="45"/>
      <c r="B431" s="64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5"/>
      <c r="AB431" s="45"/>
      <c r="AC431" s="89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180"/>
      <c r="BN431" s="131"/>
      <c r="BO431" s="131"/>
      <c r="BP431" s="131"/>
      <c r="BQ431" s="131"/>
      <c r="BR431" s="131"/>
      <c r="BS431" s="131"/>
      <c r="BT431" s="131"/>
      <c r="BU431" s="131"/>
      <c r="BV431" s="204"/>
      <c r="BW431" s="204"/>
      <c r="BX431" s="204"/>
      <c r="BY431" s="204"/>
      <c r="BZ431" s="204"/>
      <c r="CA431" s="92"/>
      <c r="CB431" s="1"/>
      <c r="CC431" s="203"/>
      <c r="CD431" s="1"/>
      <c r="CF431" s="1"/>
    </row>
    <row r="432" spans="1:297" ht="13.5" thickBot="1">
      <c r="A432" s="45"/>
      <c r="B432" s="64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5"/>
      <c r="AB432" s="45"/>
      <c r="AC432" s="89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180"/>
      <c r="BN432" s="131"/>
      <c r="BO432" s="131"/>
      <c r="BP432" s="131"/>
      <c r="BQ432" s="131"/>
      <c r="BR432" s="131"/>
      <c r="BS432" s="131"/>
      <c r="BT432" s="131"/>
      <c r="BU432" s="131"/>
      <c r="BV432" s="204"/>
      <c r="BW432" s="204"/>
      <c r="BX432" s="204"/>
      <c r="BY432" s="204"/>
      <c r="BZ432" s="204"/>
      <c r="CA432" s="92"/>
      <c r="CB432" s="1"/>
      <c r="CC432" s="203"/>
      <c r="CD432" s="1"/>
      <c r="CF432" s="1"/>
    </row>
    <row r="433" spans="1:84" ht="13.5" thickBot="1">
      <c r="A433" s="45"/>
      <c r="B433" s="64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5"/>
      <c r="AB433" s="45"/>
      <c r="AC433" s="89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180"/>
      <c r="BN433" s="131"/>
      <c r="BO433" s="131"/>
      <c r="BP433" s="131"/>
      <c r="BQ433" s="131"/>
      <c r="BR433" s="131"/>
      <c r="BS433" s="131"/>
      <c r="BT433" s="131"/>
      <c r="BU433" s="131"/>
      <c r="BV433" s="204"/>
      <c r="BW433" s="204"/>
      <c r="BX433" s="204"/>
      <c r="BY433" s="204"/>
      <c r="BZ433" s="204"/>
      <c r="CA433" s="92"/>
      <c r="CB433" s="1"/>
      <c r="CC433" s="203"/>
      <c r="CD433" s="1"/>
      <c r="CF433" s="1"/>
    </row>
    <row r="434" spans="1:84" ht="13.5" thickBot="1">
      <c r="A434" s="45"/>
      <c r="B434" s="64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5"/>
      <c r="AB434" s="45"/>
      <c r="AC434" s="89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180"/>
      <c r="BN434" s="131"/>
      <c r="BO434" s="131"/>
      <c r="BP434" s="131"/>
      <c r="BQ434" s="131"/>
      <c r="BR434" s="131"/>
      <c r="BS434" s="131"/>
      <c r="BT434" s="131"/>
      <c r="BU434" s="131"/>
      <c r="BV434" s="204"/>
      <c r="BW434" s="204"/>
      <c r="BX434" s="204"/>
      <c r="BY434" s="204"/>
      <c r="BZ434" s="204"/>
      <c r="CA434" s="92"/>
      <c r="CB434" s="1"/>
      <c r="CC434" s="203"/>
      <c r="CD434" s="1"/>
      <c r="CF434" s="1"/>
    </row>
    <row r="435" spans="1:84" ht="13.5" thickBot="1">
      <c r="A435" s="45"/>
      <c r="B435" s="64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5"/>
      <c r="AB435" s="45"/>
      <c r="AC435" s="89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180"/>
      <c r="BN435" s="131"/>
      <c r="BO435" s="131"/>
      <c r="BP435" s="45"/>
      <c r="BQ435" s="131"/>
      <c r="BR435" s="131"/>
      <c r="BS435" s="131"/>
      <c r="BT435" s="131"/>
      <c r="BU435" s="131"/>
      <c r="BV435" s="204"/>
      <c r="BW435" s="204"/>
      <c r="BX435" s="204"/>
      <c r="BY435" s="204"/>
      <c r="BZ435" s="204"/>
      <c r="CA435" s="92"/>
      <c r="CB435" s="1"/>
      <c r="CC435" s="203"/>
      <c r="CD435" s="1"/>
      <c r="CF435" s="1"/>
    </row>
    <row r="436" spans="1:84" ht="13.5" thickBot="1">
      <c r="A436" s="45"/>
      <c r="B436" s="64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5"/>
      <c r="AB436" s="45"/>
      <c r="AC436" s="89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180"/>
      <c r="BN436" s="131"/>
      <c r="BO436" s="131"/>
      <c r="BP436" s="131"/>
      <c r="BQ436" s="131"/>
      <c r="BR436" s="131"/>
      <c r="BS436" s="131"/>
      <c r="BT436" s="131"/>
      <c r="BU436" s="131"/>
      <c r="BV436" s="204"/>
      <c r="BW436" s="204"/>
      <c r="BX436" s="204"/>
      <c r="BY436" s="204"/>
      <c r="BZ436" s="204"/>
      <c r="CA436" s="92"/>
      <c r="CB436" s="1"/>
      <c r="CC436" s="203"/>
      <c r="CD436" s="1"/>
      <c r="CF436" s="1"/>
    </row>
    <row r="437" spans="1:84" ht="13.5" thickBot="1">
      <c r="A437" s="45"/>
      <c r="B437" s="64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5"/>
      <c r="AB437" s="45"/>
      <c r="AC437" s="89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180"/>
      <c r="BN437" s="131"/>
      <c r="BO437" s="131"/>
      <c r="BP437" s="131"/>
      <c r="BQ437" s="131"/>
      <c r="BR437" s="131"/>
      <c r="BS437" s="131"/>
      <c r="BT437" s="131"/>
      <c r="BU437" s="131"/>
      <c r="BV437" s="204"/>
      <c r="BW437" s="204"/>
      <c r="BX437" s="204"/>
      <c r="BY437" s="204"/>
      <c r="BZ437" s="204"/>
      <c r="CA437" s="92"/>
      <c r="CB437" s="1"/>
      <c r="CC437" s="203"/>
      <c r="CD437" s="1"/>
      <c r="CF437" s="1"/>
    </row>
    <row r="438" spans="1:84" ht="13.5" thickBot="1">
      <c r="A438" s="45"/>
      <c r="B438" s="64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5"/>
      <c r="AB438" s="45"/>
      <c r="AC438" s="89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180"/>
      <c r="BN438" s="131"/>
      <c r="BO438" s="131"/>
      <c r="BP438" s="131"/>
      <c r="BQ438" s="131"/>
      <c r="BR438" s="131"/>
      <c r="BS438" s="131"/>
      <c r="BT438" s="131"/>
      <c r="BU438" s="131"/>
      <c r="BV438" s="204"/>
      <c r="BW438" s="204"/>
      <c r="BX438" s="204"/>
      <c r="BY438" s="204"/>
      <c r="BZ438" s="204"/>
      <c r="CA438" s="92"/>
      <c r="CB438" s="1"/>
      <c r="CC438" s="203"/>
      <c r="CD438" s="1"/>
      <c r="CF438" s="1"/>
    </row>
    <row r="439" spans="1:84" ht="13.5" thickBot="1">
      <c r="A439" s="45"/>
      <c r="B439" s="64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5"/>
      <c r="AB439" s="45"/>
      <c r="AC439" s="89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180"/>
      <c r="BN439" s="131"/>
      <c r="BO439" s="131"/>
      <c r="BP439" s="131"/>
      <c r="BQ439" s="131"/>
      <c r="BR439" s="131"/>
      <c r="BS439" s="131"/>
      <c r="BT439" s="131"/>
      <c r="BU439" s="131"/>
      <c r="BV439" s="204"/>
      <c r="BW439" s="204"/>
      <c r="BX439" s="204"/>
      <c r="BY439" s="204"/>
      <c r="BZ439" s="204"/>
      <c r="CA439" s="92"/>
      <c r="CB439" s="1"/>
      <c r="CC439" s="203"/>
      <c r="CD439" s="1"/>
      <c r="CF439" s="1"/>
    </row>
    <row r="440" spans="1:84" ht="13.5" thickBot="1">
      <c r="A440" s="45"/>
      <c r="B440" s="64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5"/>
      <c r="AB440" s="45"/>
      <c r="AC440" s="89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180"/>
      <c r="BN440" s="131"/>
      <c r="BO440" s="131"/>
      <c r="BP440" s="131"/>
      <c r="BQ440" s="131"/>
      <c r="BR440" s="131"/>
      <c r="BS440" s="131"/>
      <c r="BT440" s="131"/>
      <c r="BU440" s="131"/>
      <c r="BV440" s="204"/>
      <c r="BW440" s="204"/>
      <c r="BX440" s="204"/>
      <c r="BY440" s="204"/>
      <c r="BZ440" s="204"/>
      <c r="CA440" s="92"/>
      <c r="CB440" s="1"/>
      <c r="CC440" s="203"/>
      <c r="CD440" s="1"/>
      <c r="CF440" s="1"/>
    </row>
    <row r="441" spans="1:84" ht="13.5" thickBot="1">
      <c r="A441" s="45"/>
      <c r="B441" s="64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5"/>
      <c r="AB441" s="45"/>
      <c r="AC441" s="89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180"/>
      <c r="BN441" s="131"/>
      <c r="BO441" s="131"/>
      <c r="BP441" s="131"/>
      <c r="BQ441" s="131"/>
      <c r="BR441" s="131"/>
      <c r="BS441" s="131"/>
      <c r="BT441" s="131"/>
      <c r="BU441" s="131"/>
      <c r="BV441" s="204"/>
      <c r="BW441" s="204"/>
      <c r="BX441" s="204"/>
      <c r="BY441" s="204"/>
      <c r="BZ441" s="204"/>
      <c r="CA441" s="92"/>
      <c r="CB441" s="1"/>
      <c r="CC441" s="203"/>
      <c r="CD441" s="1"/>
      <c r="CF441" s="1"/>
    </row>
    <row r="442" spans="1:84" ht="13.5" thickBot="1">
      <c r="A442" s="45"/>
      <c r="B442" s="64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5"/>
      <c r="AB442" s="45"/>
      <c r="AC442" s="89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180"/>
      <c r="BN442" s="131"/>
      <c r="BO442" s="131"/>
      <c r="BP442" s="131"/>
      <c r="BQ442" s="131"/>
      <c r="BR442" s="131"/>
      <c r="BS442" s="131"/>
      <c r="BT442" s="131"/>
      <c r="BU442" s="131"/>
      <c r="BV442" s="204"/>
      <c r="BW442" s="204"/>
      <c r="BX442" s="204"/>
      <c r="BY442" s="204"/>
      <c r="BZ442" s="204"/>
      <c r="CA442" s="92"/>
      <c r="CB442" s="1"/>
      <c r="CC442" s="203"/>
      <c r="CD442" s="1"/>
      <c r="CF442" s="1"/>
    </row>
    <row r="443" spans="1:84" ht="13.5" thickBot="1">
      <c r="A443" s="45"/>
      <c r="B443" s="64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5"/>
      <c r="AB443" s="45"/>
      <c r="AC443" s="89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180"/>
      <c r="BN443" s="131"/>
      <c r="BO443" s="131"/>
      <c r="BP443" s="131"/>
      <c r="BQ443" s="131"/>
      <c r="BR443" s="131"/>
      <c r="BS443" s="131"/>
      <c r="BT443" s="131"/>
      <c r="BU443" s="131"/>
      <c r="BV443" s="204"/>
      <c r="BW443" s="204"/>
      <c r="BX443" s="204"/>
      <c r="BY443" s="204"/>
      <c r="BZ443" s="204"/>
      <c r="CA443" s="92"/>
      <c r="CB443" s="1"/>
      <c r="CC443" s="203"/>
      <c r="CD443" s="1"/>
      <c r="CF443" s="1"/>
    </row>
    <row r="444" spans="1:84" ht="13.5" thickBot="1">
      <c r="A444" s="45"/>
      <c r="B444" s="64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5"/>
      <c r="AB444" s="45"/>
      <c r="AC444" s="89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180"/>
      <c r="BN444" s="131"/>
      <c r="BO444" s="131"/>
      <c r="BP444" s="131"/>
      <c r="BQ444" s="131"/>
      <c r="BR444" s="131"/>
      <c r="BS444" s="131"/>
      <c r="BT444" s="131"/>
      <c r="BU444" s="131"/>
      <c r="BV444" s="204"/>
      <c r="BW444" s="204"/>
      <c r="BX444" s="204"/>
      <c r="BY444" s="204"/>
      <c r="BZ444" s="204"/>
      <c r="CA444" s="92"/>
      <c r="CB444" s="1"/>
      <c r="CC444" s="203"/>
      <c r="CD444" s="1"/>
      <c r="CF444" s="1"/>
    </row>
    <row r="445" spans="1:84" ht="13.5" thickBot="1">
      <c r="A445" s="45"/>
      <c r="B445" s="64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5"/>
      <c r="AB445" s="45"/>
      <c r="AC445" s="89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180"/>
      <c r="BN445" s="131"/>
      <c r="BO445" s="131"/>
      <c r="BP445" s="131"/>
      <c r="BQ445" s="131"/>
      <c r="BR445" s="131"/>
      <c r="BS445" s="131"/>
      <c r="BT445" s="131"/>
      <c r="BU445" s="131"/>
      <c r="BV445" s="204"/>
      <c r="BW445" s="204"/>
      <c r="BX445" s="204"/>
      <c r="BY445" s="204"/>
      <c r="BZ445" s="204"/>
      <c r="CA445" s="92"/>
      <c r="CB445" s="1"/>
      <c r="CC445" s="203"/>
      <c r="CD445" s="1"/>
      <c r="CF445" s="1"/>
    </row>
    <row r="446" spans="1:84" ht="13.5" thickBot="1">
      <c r="A446" s="45"/>
      <c r="B446" s="64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5"/>
      <c r="AB446" s="45"/>
      <c r="AC446" s="89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180"/>
      <c r="BN446" s="131"/>
      <c r="BO446" s="131"/>
      <c r="BP446" s="131"/>
      <c r="BQ446" s="131"/>
      <c r="BR446" s="131"/>
      <c r="BS446" s="131"/>
      <c r="BT446" s="131"/>
      <c r="BU446" s="131"/>
      <c r="BV446" s="204"/>
      <c r="BW446" s="204"/>
      <c r="BX446" s="204"/>
      <c r="BY446" s="204"/>
      <c r="BZ446" s="204"/>
      <c r="CA446" s="92"/>
      <c r="CB446" s="1"/>
      <c r="CC446" s="203"/>
      <c r="CD446" s="1"/>
      <c r="CF446" s="1"/>
    </row>
    <row r="447" spans="1:84" ht="13.5" thickBot="1">
      <c r="A447" s="45"/>
      <c r="B447" s="64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5"/>
      <c r="AB447" s="45"/>
      <c r="AC447" s="89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180"/>
      <c r="BN447" s="131"/>
      <c r="BO447" s="131"/>
      <c r="BP447" s="131"/>
      <c r="BQ447" s="131"/>
      <c r="BR447" s="131"/>
      <c r="BS447" s="131"/>
      <c r="BT447" s="131"/>
      <c r="BU447" s="131"/>
      <c r="BV447" s="204"/>
      <c r="BW447" s="204"/>
      <c r="BX447" s="204"/>
      <c r="BY447" s="204"/>
      <c r="BZ447" s="204"/>
      <c r="CA447" s="92"/>
      <c r="CB447" s="1"/>
      <c r="CC447" s="203"/>
      <c r="CD447" s="1"/>
      <c r="CF447" s="1"/>
    </row>
    <row r="448" spans="1:84" ht="13.5" thickBot="1">
      <c r="A448" s="45"/>
      <c r="B448" s="64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5"/>
      <c r="AB448" s="45"/>
      <c r="AC448" s="89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180"/>
      <c r="BN448" s="131"/>
      <c r="BO448" s="131"/>
      <c r="BP448" s="131"/>
      <c r="BQ448" s="131"/>
      <c r="BR448" s="131"/>
      <c r="BS448" s="131"/>
      <c r="BT448" s="131"/>
      <c r="BU448" s="131"/>
      <c r="BV448" s="204"/>
      <c r="BW448" s="204"/>
      <c r="BX448" s="204"/>
      <c r="BY448" s="204"/>
      <c r="BZ448" s="204"/>
      <c r="CA448" s="92"/>
      <c r="CB448" s="1"/>
      <c r="CC448" s="203"/>
      <c r="CD448" s="1"/>
      <c r="CF448" s="1"/>
    </row>
    <row r="449" spans="1:303" ht="13.5" thickBot="1">
      <c r="A449" s="45"/>
      <c r="B449" s="64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5"/>
      <c r="AB449" s="45"/>
      <c r="AC449" s="89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180"/>
      <c r="BN449" s="131"/>
      <c r="BO449" s="131"/>
      <c r="BP449" s="131"/>
      <c r="BQ449" s="131"/>
      <c r="BR449" s="131"/>
      <c r="BS449" s="131"/>
      <c r="BT449" s="131"/>
      <c r="BU449" s="131"/>
      <c r="BV449" s="204"/>
      <c r="BW449" s="204"/>
      <c r="BX449" s="204"/>
      <c r="BY449" s="204"/>
      <c r="BZ449" s="204"/>
      <c r="CA449" s="92"/>
      <c r="CB449" s="1"/>
      <c r="CC449" s="203"/>
      <c r="CD449" s="1"/>
      <c r="CF449" s="1"/>
    </row>
    <row r="450" spans="1:303" ht="13.5" thickBot="1">
      <c r="A450" s="45"/>
      <c r="B450" s="64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5"/>
      <c r="AB450" s="45"/>
      <c r="AC450" s="89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180"/>
      <c r="BN450" s="131"/>
      <c r="BO450" s="131"/>
      <c r="BP450" s="131"/>
      <c r="BQ450" s="131"/>
      <c r="BR450" s="131"/>
      <c r="BS450" s="131"/>
      <c r="BT450" s="131"/>
      <c r="BU450" s="131"/>
      <c r="BV450" s="204"/>
      <c r="BW450" s="204"/>
      <c r="BX450" s="204"/>
      <c r="BY450" s="204"/>
      <c r="BZ450" s="204"/>
      <c r="CA450" s="92"/>
      <c r="CB450" s="1"/>
      <c r="CC450" s="203"/>
      <c r="CD450" s="1"/>
      <c r="CF450" s="1"/>
    </row>
    <row r="451" spans="1:303" ht="13.5" thickBot="1">
      <c r="A451" s="45"/>
      <c r="B451" s="64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5"/>
      <c r="AB451" s="45"/>
      <c r="AC451" s="89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180"/>
      <c r="BN451" s="131"/>
      <c r="BO451" s="131"/>
      <c r="BP451" s="131"/>
      <c r="BQ451" s="131"/>
      <c r="BR451" s="131"/>
      <c r="BS451" s="131"/>
      <c r="BT451" s="131"/>
      <c r="BU451" s="131"/>
      <c r="BV451" s="204"/>
      <c r="BW451" s="204"/>
      <c r="BX451" s="204"/>
      <c r="BY451" s="204"/>
      <c r="BZ451" s="204"/>
      <c r="CA451" s="92"/>
      <c r="CB451" s="1"/>
      <c r="CC451" s="203"/>
      <c r="CD451" s="1"/>
      <c r="CF451" s="1"/>
    </row>
    <row r="452" spans="1:303" ht="13.5" thickBot="1">
      <c r="A452" s="45"/>
      <c r="B452" s="64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5"/>
      <c r="AB452" s="45"/>
      <c r="AC452" s="89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180"/>
      <c r="BN452" s="131"/>
      <c r="BO452" s="131"/>
      <c r="BP452" s="45"/>
      <c r="BQ452" s="131"/>
      <c r="BR452" s="131"/>
      <c r="BS452" s="131"/>
      <c r="BT452" s="131"/>
      <c r="BU452" s="131"/>
      <c r="BV452" s="204"/>
      <c r="BW452" s="204"/>
      <c r="BX452" s="204"/>
      <c r="BY452" s="204"/>
      <c r="BZ452" s="204"/>
      <c r="CA452" s="92"/>
      <c r="CB452" s="1"/>
      <c r="CC452" s="203"/>
      <c r="CD452" s="1"/>
      <c r="CF452" s="1"/>
    </row>
    <row r="453" spans="1:303" ht="13.5" thickBot="1">
      <c r="A453" s="45"/>
      <c r="B453" s="64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5"/>
      <c r="AB453" s="45"/>
      <c r="AC453" s="89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180"/>
      <c r="BN453" s="131"/>
      <c r="BO453" s="131"/>
      <c r="BP453" s="131"/>
      <c r="BQ453" s="131"/>
      <c r="BR453" s="131"/>
      <c r="BS453" s="131"/>
      <c r="BT453" s="131"/>
      <c r="BU453" s="131"/>
      <c r="BV453" s="204"/>
      <c r="BW453" s="204"/>
      <c r="BX453" s="204"/>
      <c r="BY453" s="204"/>
      <c r="BZ453" s="204"/>
      <c r="CA453" s="92"/>
      <c r="CB453" s="1"/>
      <c r="CC453" s="203"/>
      <c r="CD453" s="1"/>
      <c r="CF453" s="1"/>
    </row>
    <row r="454" spans="1:303" ht="13.5" thickBot="1">
      <c r="A454" s="45"/>
      <c r="B454" s="64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5"/>
      <c r="AB454" s="45"/>
      <c r="AC454" s="89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180"/>
      <c r="BN454" s="131"/>
      <c r="BO454" s="131"/>
      <c r="BP454" s="131"/>
      <c r="BQ454" s="131"/>
      <c r="BR454" s="131"/>
      <c r="BS454" s="131"/>
      <c r="BT454" s="131"/>
      <c r="BU454" s="131"/>
      <c r="BV454" s="204"/>
      <c r="BW454" s="204"/>
      <c r="BX454" s="204"/>
      <c r="BY454" s="204"/>
      <c r="BZ454" s="204"/>
      <c r="CA454" s="92"/>
      <c r="CB454" s="1"/>
      <c r="CC454" s="203"/>
      <c r="CD454" s="1"/>
      <c r="CF454" s="1"/>
    </row>
    <row r="455" spans="1:303" ht="13.5" thickBot="1">
      <c r="A455" s="45"/>
      <c r="B455" s="64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5"/>
      <c r="AB455" s="45"/>
      <c r="AC455" s="89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180"/>
      <c r="BN455" s="131"/>
      <c r="BO455" s="131"/>
      <c r="BP455" s="131"/>
      <c r="BQ455" s="131"/>
      <c r="BR455" s="131"/>
      <c r="BS455" s="131"/>
      <c r="BT455" s="131"/>
      <c r="BU455" s="131"/>
      <c r="BV455" s="204"/>
      <c r="BW455" s="204"/>
      <c r="BX455" s="204"/>
      <c r="BY455" s="204"/>
      <c r="BZ455" s="204"/>
      <c r="CA455" s="92"/>
      <c r="CB455" s="1"/>
      <c r="CC455" s="203"/>
      <c r="CD455" s="1"/>
      <c r="CF455" s="1"/>
    </row>
    <row r="456" spans="1:303" ht="13.5" thickBot="1">
      <c r="A456" s="45"/>
      <c r="B456" s="64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5"/>
      <c r="AB456" s="45"/>
      <c r="AC456" s="89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180"/>
      <c r="BN456" s="131"/>
      <c r="BO456" s="131"/>
      <c r="BP456" s="131"/>
      <c r="BQ456" s="131"/>
      <c r="BR456" s="131"/>
      <c r="BS456" s="131"/>
      <c r="BT456" s="131"/>
      <c r="BU456" s="131"/>
      <c r="BV456" s="204"/>
      <c r="BW456" s="204"/>
      <c r="BX456" s="204"/>
      <c r="BY456" s="204"/>
      <c r="BZ456" s="204"/>
      <c r="CA456" s="92"/>
      <c r="CB456" s="1"/>
      <c r="CC456" s="203"/>
      <c r="CD456" s="1"/>
      <c r="CF456" s="1"/>
    </row>
    <row r="457" spans="1:303" ht="13.5" thickBot="1">
      <c r="A457" s="45"/>
      <c r="B457" s="64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5"/>
      <c r="AB457" s="45"/>
      <c r="AC457" s="89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180"/>
      <c r="BN457" s="131"/>
      <c r="BO457" s="131"/>
      <c r="BP457" s="45"/>
      <c r="BQ457" s="131"/>
      <c r="BR457" s="131"/>
      <c r="BS457" s="131"/>
      <c r="BT457" s="131"/>
      <c r="BU457" s="131"/>
      <c r="BV457" s="204"/>
      <c r="BW457" s="204"/>
      <c r="BX457" s="204"/>
      <c r="BY457" s="204"/>
      <c r="BZ457" s="204"/>
      <c r="CA457" s="92"/>
      <c r="CB457" s="1"/>
      <c r="CC457" s="203"/>
      <c r="CD457" s="1"/>
      <c r="CF457" s="1"/>
    </row>
    <row r="458" spans="1:303" ht="13.5" thickBot="1">
      <c r="A458" s="45"/>
      <c r="B458" s="64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5"/>
      <c r="AB458" s="45"/>
      <c r="AC458" s="89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180"/>
      <c r="BN458" s="131"/>
      <c r="BO458" s="131"/>
      <c r="BP458" s="131"/>
      <c r="BQ458" s="131"/>
      <c r="BR458" s="131"/>
      <c r="BS458" s="131"/>
      <c r="BT458" s="131"/>
      <c r="BU458" s="131"/>
      <c r="BV458" s="204"/>
      <c r="BW458" s="204"/>
      <c r="BX458" s="204"/>
      <c r="BY458" s="204"/>
      <c r="BZ458" s="204"/>
      <c r="CA458" s="92"/>
      <c r="CB458" s="1"/>
      <c r="CC458" s="203"/>
      <c r="CD458" s="1"/>
      <c r="CF458" s="1"/>
      <c r="KO458" s="2"/>
      <c r="KP458" s="2"/>
      <c r="KQ458" s="2"/>
    </row>
    <row r="459" spans="1:303" ht="13.5" thickBot="1">
      <c r="A459" s="45"/>
      <c r="B459" s="64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5"/>
      <c r="AB459" s="45"/>
      <c r="AC459" s="89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180"/>
      <c r="BN459" s="131"/>
      <c r="BO459" s="131"/>
      <c r="BP459" s="131"/>
      <c r="BQ459" s="131"/>
      <c r="BR459" s="131"/>
      <c r="BS459" s="131"/>
      <c r="BT459" s="131"/>
      <c r="BU459" s="131"/>
      <c r="BV459" s="204"/>
      <c r="BW459" s="204"/>
      <c r="BX459" s="204"/>
      <c r="BY459" s="204"/>
      <c r="BZ459" s="204"/>
      <c r="CA459" s="92"/>
      <c r="CB459" s="1"/>
      <c r="CC459" s="203"/>
      <c r="CD459" s="1"/>
      <c r="CF459" s="1"/>
    </row>
    <row r="460" spans="1:303" ht="13.5" thickBot="1">
      <c r="A460" s="45"/>
      <c r="B460" s="64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5"/>
      <c r="AB460" s="45"/>
      <c r="AC460" s="89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180"/>
      <c r="BN460" s="131"/>
      <c r="BO460" s="131"/>
      <c r="BP460" s="131"/>
      <c r="BQ460" s="131"/>
      <c r="BR460" s="131"/>
      <c r="BS460" s="131"/>
      <c r="BT460" s="131"/>
      <c r="BU460" s="131"/>
      <c r="BV460" s="204"/>
      <c r="BW460" s="204"/>
      <c r="BX460" s="204"/>
      <c r="BY460" s="204"/>
      <c r="BZ460" s="204"/>
      <c r="CA460" s="92"/>
      <c r="CB460" s="1"/>
      <c r="CC460" s="203"/>
      <c r="CD460" s="1"/>
      <c r="CF460" s="1"/>
    </row>
    <row r="461" spans="1:303" ht="13.5" thickBot="1">
      <c r="A461" s="45"/>
      <c r="B461" s="64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5"/>
      <c r="AB461" s="45"/>
      <c r="AC461" s="89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180"/>
      <c r="BN461" s="131"/>
      <c r="BO461" s="131"/>
      <c r="BP461" s="131"/>
      <c r="BQ461" s="131"/>
      <c r="BR461" s="131"/>
      <c r="BS461" s="131"/>
      <c r="BT461" s="131"/>
      <c r="BU461" s="131"/>
      <c r="BV461" s="204"/>
      <c r="BW461" s="204"/>
      <c r="BX461" s="204"/>
      <c r="BY461" s="204"/>
      <c r="BZ461" s="204"/>
      <c r="CA461" s="92"/>
      <c r="CB461" s="1"/>
      <c r="CC461" s="203"/>
      <c r="CD461" s="1"/>
      <c r="CF461" s="1"/>
    </row>
    <row r="462" spans="1:303" ht="13.5" thickBot="1">
      <c r="A462" s="45"/>
      <c r="B462" s="64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5"/>
      <c r="AB462" s="45"/>
      <c r="AC462" s="89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180"/>
      <c r="BN462" s="131"/>
      <c r="BO462" s="131"/>
      <c r="BP462" s="131"/>
      <c r="BQ462" s="131"/>
      <c r="BR462" s="131"/>
      <c r="BS462" s="131"/>
      <c r="BT462" s="131"/>
      <c r="BU462" s="131"/>
      <c r="BV462" s="204"/>
      <c r="BW462" s="204"/>
      <c r="BX462" s="204"/>
      <c r="BY462" s="204"/>
      <c r="BZ462" s="204"/>
      <c r="CA462" s="92"/>
      <c r="CB462" s="1"/>
      <c r="CC462" s="203"/>
      <c r="CD462" s="1"/>
      <c r="CF462" s="1"/>
    </row>
    <row r="463" spans="1:303" ht="13.5" thickBot="1">
      <c r="A463" s="45"/>
      <c r="B463" s="64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5"/>
      <c r="AB463" s="45"/>
      <c r="AC463" s="89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180"/>
      <c r="BN463" s="131"/>
      <c r="BO463" s="131"/>
      <c r="BP463" s="131"/>
      <c r="BQ463" s="131"/>
      <c r="BR463" s="131"/>
      <c r="BS463" s="131"/>
      <c r="BT463" s="131"/>
      <c r="BU463" s="131"/>
      <c r="BV463" s="204"/>
      <c r="BW463" s="204"/>
      <c r="BX463" s="204"/>
      <c r="BY463" s="204"/>
      <c r="BZ463" s="204"/>
      <c r="CA463" s="92"/>
      <c r="CB463" s="1"/>
      <c r="CC463" s="203"/>
      <c r="CD463" s="1"/>
      <c r="CF463" s="1"/>
    </row>
    <row r="464" spans="1:303" ht="13.5" thickBot="1">
      <c r="A464" s="45"/>
      <c r="B464" s="64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5"/>
      <c r="AB464" s="45"/>
      <c r="AC464" s="89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180"/>
      <c r="BN464" s="131"/>
      <c r="BO464" s="131"/>
      <c r="BP464" s="131"/>
      <c r="BQ464" s="131"/>
      <c r="BR464" s="131"/>
      <c r="BS464" s="131"/>
      <c r="BT464" s="131"/>
      <c r="BU464" s="131"/>
      <c r="BV464" s="204"/>
      <c r="BW464" s="204"/>
      <c r="BX464" s="204"/>
      <c r="BY464" s="204"/>
      <c r="BZ464" s="204"/>
      <c r="CA464" s="92"/>
      <c r="CB464" s="1"/>
      <c r="CC464" s="203"/>
      <c r="CD464" s="1"/>
      <c r="CF464" s="1"/>
    </row>
    <row r="465" spans="1:84" ht="13.5" thickBot="1">
      <c r="A465" s="45"/>
      <c r="B465" s="64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5"/>
      <c r="AB465" s="45"/>
      <c r="AC465" s="89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180"/>
      <c r="BN465" s="131"/>
      <c r="BO465" s="131"/>
      <c r="BP465" s="131"/>
      <c r="BQ465" s="131"/>
      <c r="BR465" s="131"/>
      <c r="BS465" s="131"/>
      <c r="BT465" s="131"/>
      <c r="BU465" s="131"/>
      <c r="BV465" s="204"/>
      <c r="BW465" s="204"/>
      <c r="BX465" s="204"/>
      <c r="BY465" s="204"/>
      <c r="BZ465" s="204"/>
      <c r="CA465" s="92"/>
      <c r="CB465" s="1"/>
      <c r="CC465" s="203"/>
      <c r="CD465" s="1"/>
      <c r="CF465" s="1"/>
    </row>
    <row r="466" spans="1:84" ht="13.5" thickBot="1">
      <c r="A466" s="45"/>
      <c r="B466" s="64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5"/>
      <c r="AB466" s="45"/>
      <c r="AC466" s="89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180"/>
      <c r="BN466" s="131"/>
      <c r="BO466" s="131"/>
      <c r="BP466" s="131"/>
      <c r="BQ466" s="131"/>
      <c r="BR466" s="131"/>
      <c r="BS466" s="131"/>
      <c r="BT466" s="131"/>
      <c r="BU466" s="131"/>
      <c r="BV466" s="204"/>
      <c r="BW466" s="204"/>
      <c r="BX466" s="204"/>
      <c r="BY466" s="204"/>
      <c r="BZ466" s="204"/>
      <c r="CA466" s="92"/>
      <c r="CB466" s="1"/>
      <c r="CC466" s="203"/>
      <c r="CD466" s="1"/>
      <c r="CF466" s="1"/>
    </row>
    <row r="467" spans="1:84" ht="13.5" thickBot="1">
      <c r="A467" s="45"/>
      <c r="B467" s="64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5"/>
      <c r="AB467" s="45"/>
      <c r="AC467" s="89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180"/>
      <c r="BN467" s="131"/>
      <c r="BO467" s="131"/>
      <c r="BP467" s="131"/>
      <c r="BQ467" s="131"/>
      <c r="BR467" s="131"/>
      <c r="BS467" s="131"/>
      <c r="BT467" s="131"/>
      <c r="BU467" s="131"/>
      <c r="BV467" s="204"/>
      <c r="BW467" s="204"/>
      <c r="BX467" s="204"/>
      <c r="BY467" s="204"/>
      <c r="BZ467" s="204"/>
      <c r="CA467" s="92"/>
      <c r="CB467" s="1"/>
      <c r="CC467" s="203"/>
      <c r="CD467" s="1"/>
      <c r="CF467" s="1"/>
    </row>
    <row r="468" spans="1:84" ht="13.5" thickBot="1">
      <c r="A468" s="45"/>
      <c r="B468" s="64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5"/>
      <c r="AB468" s="45"/>
      <c r="AC468" s="89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180"/>
      <c r="BN468" s="131"/>
      <c r="BO468" s="131"/>
      <c r="BP468" s="131"/>
      <c r="BQ468" s="131"/>
      <c r="BR468" s="131"/>
      <c r="BS468" s="131"/>
      <c r="BT468" s="131"/>
      <c r="BU468" s="131"/>
      <c r="BV468" s="204"/>
      <c r="BW468" s="204"/>
      <c r="BX468" s="204"/>
      <c r="BY468" s="204"/>
      <c r="BZ468" s="204"/>
      <c r="CA468" s="92"/>
      <c r="CB468" s="1"/>
      <c r="CC468" s="203"/>
      <c r="CD468" s="1"/>
      <c r="CF468" s="1"/>
    </row>
    <row r="469" spans="1:84" ht="13.5" thickBot="1">
      <c r="A469" s="45"/>
      <c r="B469" s="64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5"/>
      <c r="AB469" s="45"/>
      <c r="AC469" s="89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180"/>
      <c r="BN469" s="131"/>
      <c r="BO469" s="131"/>
      <c r="BP469" s="131"/>
      <c r="BQ469" s="131"/>
      <c r="BR469" s="131"/>
      <c r="BS469" s="131"/>
      <c r="BT469" s="131"/>
      <c r="BU469" s="131"/>
      <c r="BV469" s="204"/>
      <c r="BW469" s="204"/>
      <c r="BX469" s="204"/>
      <c r="BY469" s="204"/>
      <c r="BZ469" s="204"/>
      <c r="CA469" s="92"/>
      <c r="CB469" s="1"/>
      <c r="CC469" s="203"/>
      <c r="CD469" s="1"/>
      <c r="CF469" s="1"/>
    </row>
    <row r="470" spans="1:84" ht="13.5" thickBot="1">
      <c r="A470" s="45"/>
      <c r="B470" s="64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5"/>
      <c r="AB470" s="45"/>
      <c r="AC470" s="89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180"/>
      <c r="BN470" s="131"/>
      <c r="BO470" s="131"/>
      <c r="BP470" s="131"/>
      <c r="BQ470" s="131"/>
      <c r="BR470" s="131"/>
      <c r="BS470" s="131"/>
      <c r="BT470" s="131"/>
      <c r="BU470" s="131"/>
      <c r="BV470" s="204"/>
      <c r="BW470" s="204"/>
      <c r="BX470" s="204"/>
      <c r="BY470" s="204"/>
      <c r="BZ470" s="204"/>
      <c r="CA470" s="92"/>
      <c r="CB470" s="1"/>
      <c r="CC470" s="203"/>
      <c r="CD470" s="1"/>
      <c r="CF470" s="1"/>
    </row>
    <row r="471" spans="1:84" ht="13.5" thickBot="1">
      <c r="A471" s="45"/>
      <c r="B471" s="64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5"/>
      <c r="AB471" s="45"/>
      <c r="AC471" s="89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180"/>
      <c r="BN471" s="131"/>
      <c r="BO471" s="131"/>
      <c r="BP471" s="131"/>
      <c r="BQ471" s="131"/>
      <c r="BR471" s="131"/>
      <c r="BS471" s="131"/>
      <c r="BT471" s="131"/>
      <c r="BU471" s="131"/>
      <c r="BV471" s="204"/>
      <c r="BW471" s="204"/>
      <c r="BX471" s="204"/>
      <c r="BY471" s="204"/>
      <c r="BZ471" s="204"/>
      <c r="CA471" s="92"/>
      <c r="CB471" s="1"/>
      <c r="CC471" s="203"/>
      <c r="CD471" s="1"/>
      <c r="CF471" s="1"/>
    </row>
    <row r="472" spans="1:84" ht="13.5" thickBot="1">
      <c r="A472" s="45"/>
      <c r="B472" s="64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5"/>
      <c r="AB472" s="45"/>
      <c r="AC472" s="89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180"/>
      <c r="BN472" s="131"/>
      <c r="BO472" s="131"/>
      <c r="BP472" s="131"/>
      <c r="BQ472" s="131"/>
      <c r="BR472" s="131"/>
      <c r="BS472" s="131"/>
      <c r="BT472" s="131"/>
      <c r="BU472" s="131"/>
      <c r="BV472" s="204"/>
      <c r="BW472" s="204"/>
      <c r="BX472" s="204"/>
      <c r="BY472" s="204"/>
      <c r="BZ472" s="204"/>
      <c r="CA472" s="92"/>
      <c r="CB472" s="1"/>
      <c r="CC472" s="203"/>
      <c r="CD472" s="1"/>
      <c r="CF472" s="1"/>
    </row>
    <row r="473" spans="1:84" ht="13.5" thickBot="1">
      <c r="A473" s="45"/>
      <c r="B473" s="64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5"/>
      <c r="AB473" s="45"/>
      <c r="AC473" s="89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180"/>
      <c r="BN473" s="131"/>
      <c r="BO473" s="131"/>
      <c r="BP473" s="131"/>
      <c r="BQ473" s="131"/>
      <c r="BR473" s="131"/>
      <c r="BS473" s="131"/>
      <c r="BT473" s="131"/>
      <c r="BU473" s="131"/>
      <c r="BV473" s="204"/>
      <c r="BW473" s="204"/>
      <c r="BX473" s="204"/>
      <c r="BY473" s="204"/>
      <c r="BZ473" s="204"/>
      <c r="CA473" s="92"/>
      <c r="CB473" s="1"/>
      <c r="CC473" s="203"/>
      <c r="CD473" s="1"/>
      <c r="CF473" s="1"/>
    </row>
    <row r="474" spans="1:84" ht="13.5" thickBot="1">
      <c r="A474" s="45"/>
      <c r="B474" s="64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5"/>
      <c r="AB474" s="45"/>
      <c r="AC474" s="89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180"/>
      <c r="BN474" s="131"/>
      <c r="BO474" s="131"/>
      <c r="BP474" s="131"/>
      <c r="BQ474" s="131"/>
      <c r="BR474" s="131"/>
      <c r="BS474" s="131"/>
      <c r="BT474" s="131"/>
      <c r="BU474" s="131"/>
      <c r="BV474" s="204"/>
      <c r="BW474" s="204"/>
      <c r="BX474" s="204"/>
      <c r="BY474" s="204"/>
      <c r="BZ474" s="204"/>
      <c r="CA474" s="92"/>
      <c r="CB474" s="1"/>
      <c r="CC474" s="203"/>
      <c r="CD474" s="1"/>
      <c r="CF474" s="1"/>
    </row>
    <row r="475" spans="1:84" ht="13.5" thickBot="1">
      <c r="A475" s="45"/>
      <c r="B475" s="64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5"/>
      <c r="AB475" s="45"/>
      <c r="AC475" s="89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180"/>
      <c r="BN475" s="131"/>
      <c r="BO475" s="131"/>
      <c r="BP475" s="131"/>
      <c r="BQ475" s="131"/>
      <c r="BR475" s="131"/>
      <c r="BS475" s="131"/>
      <c r="BT475" s="131"/>
      <c r="BU475" s="131"/>
      <c r="BV475" s="204"/>
      <c r="BW475" s="204"/>
      <c r="BX475" s="204"/>
      <c r="BY475" s="204"/>
      <c r="BZ475" s="204"/>
      <c r="CA475" s="92"/>
      <c r="CB475" s="1"/>
      <c r="CC475" s="203"/>
      <c r="CD475" s="1"/>
      <c r="CF475" s="1"/>
    </row>
    <row r="476" spans="1:84" ht="13.5" thickBot="1">
      <c r="A476" s="45"/>
      <c r="B476" s="64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5"/>
      <c r="AB476" s="45"/>
      <c r="AC476" s="89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180"/>
      <c r="BN476" s="131"/>
      <c r="BO476" s="131"/>
      <c r="BP476" s="131"/>
      <c r="BQ476" s="131"/>
      <c r="BR476" s="131"/>
      <c r="BS476" s="131"/>
      <c r="BT476" s="131"/>
      <c r="BU476" s="131"/>
      <c r="BV476" s="204"/>
      <c r="BW476" s="204"/>
      <c r="BX476" s="204"/>
      <c r="BY476" s="204"/>
      <c r="BZ476" s="204"/>
      <c r="CA476" s="92"/>
      <c r="CB476" s="1"/>
      <c r="CC476" s="203"/>
      <c r="CD476" s="1"/>
      <c r="CF476" s="1"/>
    </row>
    <row r="477" spans="1:84" ht="13.5" thickBot="1">
      <c r="A477" s="45"/>
      <c r="B477" s="64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5"/>
      <c r="AB477" s="45"/>
      <c r="AC477" s="89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180"/>
      <c r="BN477" s="131"/>
      <c r="BO477" s="131"/>
      <c r="BP477" s="131"/>
      <c r="BQ477" s="131"/>
      <c r="BR477" s="131"/>
      <c r="BS477" s="131"/>
      <c r="BT477" s="131"/>
      <c r="BU477" s="131"/>
      <c r="BV477" s="204"/>
      <c r="BW477" s="204"/>
      <c r="BX477" s="204"/>
      <c r="BY477" s="204"/>
      <c r="BZ477" s="204"/>
      <c r="CA477" s="92"/>
      <c r="CB477" s="1"/>
      <c r="CC477" s="203"/>
      <c r="CD477" s="1"/>
      <c r="CF477" s="1"/>
    </row>
    <row r="478" spans="1:84" ht="13.5" thickBot="1">
      <c r="A478" s="45"/>
      <c r="B478" s="64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5"/>
      <c r="AB478" s="45"/>
      <c r="AC478" s="89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180"/>
      <c r="BN478" s="131"/>
      <c r="BO478" s="131"/>
      <c r="BP478" s="131"/>
      <c r="BQ478" s="131"/>
      <c r="BR478" s="131"/>
      <c r="BS478" s="131"/>
      <c r="BT478" s="131"/>
      <c r="BU478" s="131"/>
      <c r="BV478" s="204"/>
      <c r="BW478" s="204"/>
      <c r="BX478" s="204"/>
      <c r="BY478" s="204"/>
      <c r="BZ478" s="204"/>
      <c r="CA478" s="92"/>
      <c r="CB478" s="1"/>
      <c r="CC478" s="203"/>
      <c r="CD478" s="1"/>
      <c r="CF478" s="1"/>
    </row>
    <row r="479" spans="1:84" ht="13.5" thickBot="1">
      <c r="A479" s="45"/>
      <c r="B479" s="64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5"/>
      <c r="AB479" s="45"/>
      <c r="AC479" s="89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180"/>
      <c r="BN479" s="131"/>
      <c r="BO479" s="131"/>
      <c r="BP479" s="131"/>
      <c r="BQ479" s="131"/>
      <c r="BR479" s="131"/>
      <c r="BS479" s="131"/>
      <c r="BT479" s="131"/>
      <c r="BU479" s="131"/>
      <c r="BV479" s="204"/>
      <c r="BW479" s="204"/>
      <c r="BX479" s="204"/>
      <c r="BY479" s="204"/>
      <c r="BZ479" s="204"/>
      <c r="CA479" s="92"/>
      <c r="CB479" s="1"/>
      <c r="CC479" s="203"/>
      <c r="CD479" s="1"/>
      <c r="CF479" s="1"/>
    </row>
    <row r="480" spans="1:84" ht="13.5" thickBot="1">
      <c r="A480" s="45"/>
      <c r="B480" s="64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5"/>
      <c r="AB480" s="45"/>
      <c r="AC480" s="89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180"/>
      <c r="BN480" s="131"/>
      <c r="BO480" s="131"/>
      <c r="BP480" s="131"/>
      <c r="BQ480" s="131"/>
      <c r="BR480" s="131"/>
      <c r="BS480" s="131"/>
      <c r="BT480" s="131"/>
      <c r="BU480" s="131"/>
      <c r="BV480" s="204"/>
      <c r="BW480" s="204"/>
      <c r="BX480" s="204"/>
      <c r="BY480" s="204"/>
      <c r="BZ480" s="204"/>
      <c r="CA480" s="92"/>
      <c r="CB480" s="1"/>
      <c r="CC480" s="203"/>
      <c r="CD480" s="1"/>
      <c r="CF480" s="1"/>
    </row>
    <row r="481" spans="1:84" ht="13.5" thickBot="1">
      <c r="A481" s="45"/>
      <c r="B481" s="64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5"/>
      <c r="AB481" s="45"/>
      <c r="AC481" s="89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180"/>
      <c r="BN481" s="131"/>
      <c r="BO481" s="131"/>
      <c r="BP481" s="131"/>
      <c r="BQ481" s="131"/>
      <c r="BR481" s="131"/>
      <c r="BS481" s="131"/>
      <c r="BT481" s="131"/>
      <c r="BU481" s="131"/>
      <c r="BV481" s="204"/>
      <c r="BW481" s="204"/>
      <c r="BX481" s="204"/>
      <c r="BY481" s="204"/>
      <c r="BZ481" s="204"/>
      <c r="CA481" s="92"/>
      <c r="CB481" s="1"/>
      <c r="CC481" s="203"/>
      <c r="CD481" s="1"/>
      <c r="CF481" s="1"/>
    </row>
    <row r="482" spans="1:84" ht="13.5" thickBot="1">
      <c r="A482" s="45"/>
      <c r="B482" s="64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5"/>
      <c r="AB482" s="45"/>
      <c r="AC482" s="89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180"/>
      <c r="BN482" s="131"/>
      <c r="BO482" s="131"/>
      <c r="BP482" s="131"/>
      <c r="BQ482" s="131"/>
      <c r="BR482" s="131"/>
      <c r="BS482" s="131"/>
      <c r="BT482" s="131"/>
      <c r="BU482" s="131"/>
      <c r="BV482" s="204"/>
      <c r="BW482" s="204"/>
      <c r="BX482" s="204"/>
      <c r="BY482" s="204"/>
      <c r="BZ482" s="204"/>
      <c r="CA482" s="92"/>
      <c r="CB482" s="1"/>
      <c r="CC482" s="203"/>
      <c r="CD482" s="1"/>
      <c r="CF482" s="1"/>
    </row>
    <row r="483" spans="1:84" ht="13.5" thickBot="1">
      <c r="A483" s="45"/>
      <c r="B483" s="64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5"/>
      <c r="AB483" s="45"/>
      <c r="AC483" s="89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180"/>
      <c r="BN483" s="131"/>
      <c r="BO483" s="131"/>
      <c r="BP483" s="131"/>
      <c r="BQ483" s="131"/>
      <c r="BR483" s="131"/>
      <c r="BS483" s="131"/>
      <c r="BT483" s="131"/>
      <c r="BU483" s="131"/>
      <c r="BV483" s="204"/>
      <c r="BW483" s="204"/>
      <c r="BX483" s="204"/>
      <c r="BY483" s="204"/>
      <c r="BZ483" s="204"/>
      <c r="CA483" s="92"/>
      <c r="CB483" s="1"/>
      <c r="CC483" s="203"/>
      <c r="CD483" s="1"/>
      <c r="CF483" s="1"/>
    </row>
    <row r="484" spans="1:84" ht="13.5" thickBot="1">
      <c r="A484" s="45"/>
      <c r="B484" s="64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5"/>
      <c r="AB484" s="45"/>
      <c r="AC484" s="89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180"/>
      <c r="BN484" s="131"/>
      <c r="BO484" s="131"/>
      <c r="BP484" s="131"/>
      <c r="BQ484" s="131"/>
      <c r="BR484" s="131"/>
      <c r="BS484" s="131"/>
      <c r="BT484" s="131"/>
      <c r="BU484" s="131"/>
      <c r="BV484" s="204"/>
      <c r="BW484" s="204"/>
      <c r="BX484" s="204"/>
      <c r="BY484" s="204"/>
      <c r="BZ484" s="204"/>
      <c r="CA484" s="92"/>
      <c r="CB484" s="1"/>
      <c r="CC484" s="203"/>
      <c r="CD484" s="1"/>
      <c r="CF484" s="1"/>
    </row>
    <row r="485" spans="1:84" ht="13.5" thickBot="1">
      <c r="A485" s="45"/>
      <c r="B485" s="64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5"/>
      <c r="AB485" s="45"/>
      <c r="AC485" s="89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180"/>
      <c r="BN485" s="131"/>
      <c r="BO485" s="131"/>
      <c r="BP485" s="131"/>
      <c r="BQ485" s="131"/>
      <c r="BR485" s="131"/>
      <c r="BS485" s="131"/>
      <c r="BT485" s="131"/>
      <c r="BU485" s="131"/>
      <c r="BV485" s="204"/>
      <c r="BW485" s="204"/>
      <c r="BX485" s="204"/>
      <c r="BY485" s="204"/>
      <c r="BZ485" s="204"/>
      <c r="CA485" s="92"/>
      <c r="CB485" s="1"/>
      <c r="CC485" s="203"/>
      <c r="CD485" s="1"/>
      <c r="CF485" s="1"/>
    </row>
    <row r="486" spans="1:84" ht="13.5" thickBot="1">
      <c r="A486" s="45"/>
      <c r="B486" s="64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5"/>
      <c r="AB486" s="45"/>
      <c r="AC486" s="89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180"/>
      <c r="BN486" s="131"/>
      <c r="BO486" s="131"/>
      <c r="BP486" s="131"/>
      <c r="BQ486" s="131"/>
      <c r="BR486" s="131"/>
      <c r="BS486" s="131"/>
      <c r="BT486" s="131"/>
      <c r="BU486" s="131"/>
      <c r="BV486" s="204"/>
      <c r="BW486" s="204"/>
      <c r="BX486" s="204"/>
      <c r="BY486" s="204"/>
      <c r="BZ486" s="204"/>
      <c r="CA486" s="92"/>
      <c r="CB486" s="1"/>
      <c r="CC486" s="203"/>
      <c r="CD486" s="1"/>
      <c r="CF486" s="1"/>
    </row>
    <row r="487" spans="1:84" ht="13.5" thickBot="1">
      <c r="A487" s="45"/>
      <c r="B487" s="64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5"/>
      <c r="AB487" s="45"/>
      <c r="AC487" s="89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180"/>
      <c r="BN487" s="131"/>
      <c r="BO487" s="131"/>
      <c r="BP487" s="131"/>
      <c r="BQ487" s="131"/>
      <c r="BR487" s="131"/>
      <c r="BS487" s="131"/>
      <c r="BT487" s="131"/>
      <c r="BU487" s="131"/>
      <c r="BV487" s="204"/>
      <c r="BW487" s="204"/>
      <c r="BX487" s="204"/>
      <c r="BY487" s="204"/>
      <c r="BZ487" s="204"/>
      <c r="CA487" s="92"/>
      <c r="CB487" s="1"/>
      <c r="CC487" s="203"/>
      <c r="CD487" s="1"/>
      <c r="CF487" s="1"/>
    </row>
    <row r="488" spans="1:84" ht="13.5" thickBot="1">
      <c r="A488" s="45"/>
      <c r="B488" s="64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5"/>
      <c r="AB488" s="45"/>
      <c r="AC488" s="89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180"/>
      <c r="BN488" s="131"/>
      <c r="BO488" s="131"/>
      <c r="BP488" s="131"/>
      <c r="BQ488" s="131"/>
      <c r="BR488" s="131"/>
      <c r="BS488" s="131"/>
      <c r="BT488" s="131"/>
      <c r="BU488" s="131"/>
      <c r="BV488" s="204"/>
      <c r="BW488" s="204"/>
      <c r="BX488" s="204"/>
      <c r="BY488" s="204"/>
      <c r="BZ488" s="204"/>
      <c r="CA488" s="92"/>
      <c r="CB488" s="1"/>
      <c r="CC488" s="203"/>
      <c r="CD488" s="1"/>
      <c r="CF488" s="1"/>
    </row>
    <row r="489" spans="1:84" ht="13.5" thickBot="1">
      <c r="A489" s="45"/>
      <c r="B489" s="64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5"/>
      <c r="AB489" s="45"/>
      <c r="AC489" s="89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180"/>
      <c r="BN489" s="131"/>
      <c r="BO489" s="131"/>
      <c r="BP489" s="131"/>
      <c r="BQ489" s="131"/>
      <c r="BR489" s="131"/>
      <c r="BS489" s="131"/>
      <c r="BT489" s="131"/>
      <c r="BU489" s="131"/>
      <c r="BV489" s="204"/>
      <c r="BW489" s="204"/>
      <c r="BX489" s="204"/>
      <c r="BY489" s="204"/>
      <c r="BZ489" s="204"/>
      <c r="CA489" s="92"/>
      <c r="CB489" s="1"/>
      <c r="CC489" s="203"/>
      <c r="CD489" s="1"/>
      <c r="CF489" s="1"/>
    </row>
    <row r="490" spans="1:84" ht="13.5" thickBot="1">
      <c r="A490" s="45"/>
      <c r="B490" s="64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5"/>
      <c r="AB490" s="45"/>
      <c r="AC490" s="89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180"/>
      <c r="BN490" s="131"/>
      <c r="BO490" s="131"/>
      <c r="BP490" s="131"/>
      <c r="BQ490" s="131"/>
      <c r="BR490" s="131"/>
      <c r="BS490" s="131"/>
      <c r="BT490" s="131"/>
      <c r="BU490" s="131"/>
      <c r="BV490" s="204"/>
      <c r="BW490" s="204"/>
      <c r="BX490" s="204"/>
      <c r="BY490" s="204"/>
      <c r="BZ490" s="204"/>
      <c r="CA490" s="92"/>
      <c r="CB490" s="1"/>
      <c r="CC490" s="203"/>
      <c r="CD490" s="1"/>
      <c r="CF490" s="1"/>
    </row>
    <row r="491" spans="1:84" ht="13.5" thickBot="1">
      <c r="A491" s="45"/>
      <c r="B491" s="64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5"/>
      <c r="AB491" s="45"/>
      <c r="AC491" s="89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180"/>
      <c r="BN491" s="131"/>
      <c r="BO491" s="131"/>
      <c r="BP491" s="131"/>
      <c r="BQ491" s="131"/>
      <c r="BR491" s="131"/>
      <c r="BS491" s="131"/>
      <c r="BT491" s="131"/>
      <c r="BU491" s="131"/>
      <c r="BV491" s="204"/>
      <c r="BW491" s="204"/>
      <c r="BX491" s="204"/>
      <c r="BY491" s="204"/>
      <c r="BZ491" s="204"/>
      <c r="CA491" s="92"/>
      <c r="CB491" s="1"/>
      <c r="CC491" s="203"/>
      <c r="CD491" s="1"/>
      <c r="CF491" s="1"/>
    </row>
    <row r="492" spans="1:84" ht="13.5" thickBot="1">
      <c r="A492" s="45"/>
      <c r="B492" s="64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5"/>
      <c r="AB492" s="45"/>
      <c r="AC492" s="89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180"/>
      <c r="BN492" s="131"/>
      <c r="BO492" s="131"/>
      <c r="BP492" s="131"/>
      <c r="BQ492" s="131"/>
      <c r="BR492" s="131"/>
      <c r="BS492" s="131"/>
      <c r="BT492" s="131"/>
      <c r="BU492" s="131"/>
      <c r="BV492" s="204"/>
      <c r="BW492" s="204"/>
      <c r="BX492" s="204"/>
      <c r="BY492" s="204"/>
      <c r="BZ492" s="204"/>
      <c r="CA492" s="92"/>
      <c r="CB492" s="1"/>
      <c r="CC492" s="203"/>
      <c r="CD492" s="1"/>
      <c r="CF492" s="1"/>
    </row>
    <row r="493" spans="1:84" ht="13.5" thickBot="1">
      <c r="A493" s="45"/>
      <c r="B493" s="64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5"/>
      <c r="AB493" s="45"/>
      <c r="AC493" s="89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180"/>
      <c r="BN493" s="131"/>
      <c r="BO493" s="131"/>
      <c r="BP493" s="131"/>
      <c r="BQ493" s="131"/>
      <c r="BR493" s="131"/>
      <c r="BS493" s="131"/>
      <c r="BT493" s="131"/>
      <c r="BU493" s="131"/>
      <c r="BV493" s="204"/>
      <c r="BW493" s="204"/>
      <c r="BX493" s="204"/>
      <c r="BY493" s="204"/>
      <c r="BZ493" s="204"/>
      <c r="CA493" s="92"/>
      <c r="CB493" s="1"/>
      <c r="CC493" s="203"/>
      <c r="CD493" s="1"/>
      <c r="CF493" s="1"/>
    </row>
    <row r="494" spans="1:84" ht="13.5" thickBot="1">
      <c r="A494" s="45"/>
      <c r="B494" s="64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5"/>
      <c r="AB494" s="45"/>
      <c r="AC494" s="89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180"/>
      <c r="BN494" s="131"/>
      <c r="BO494" s="131"/>
      <c r="BP494" s="131"/>
      <c r="BQ494" s="131"/>
      <c r="BR494" s="131"/>
      <c r="BS494" s="131"/>
      <c r="BT494" s="131"/>
      <c r="BU494" s="131"/>
      <c r="BV494" s="204"/>
      <c r="BW494" s="204"/>
      <c r="BX494" s="204"/>
      <c r="BY494" s="204"/>
      <c r="BZ494" s="204"/>
      <c r="CA494" s="92"/>
      <c r="CB494" s="1"/>
      <c r="CC494" s="203"/>
      <c r="CD494" s="1"/>
      <c r="CF494" s="1"/>
    </row>
    <row r="495" spans="1:84" ht="13.5" thickBot="1">
      <c r="A495" s="45"/>
      <c r="B495" s="64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5"/>
      <c r="AB495" s="45"/>
      <c r="AC495" s="89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180"/>
      <c r="BN495" s="131"/>
      <c r="BO495" s="131"/>
      <c r="BP495" s="45"/>
      <c r="BQ495" s="131"/>
      <c r="BR495" s="131"/>
      <c r="BS495" s="131"/>
      <c r="BT495" s="131"/>
      <c r="BU495" s="131"/>
      <c r="BV495" s="204"/>
      <c r="BW495" s="204"/>
      <c r="BX495" s="204"/>
      <c r="BY495" s="204"/>
      <c r="BZ495" s="204"/>
      <c r="CA495" s="92"/>
      <c r="CB495" s="1"/>
      <c r="CC495" s="203"/>
      <c r="CD495" s="1"/>
      <c r="CF495" s="1"/>
    </row>
    <row r="496" spans="1:84" ht="13.5" thickBot="1">
      <c r="A496" s="45"/>
      <c r="B496" s="64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5"/>
      <c r="AB496" s="45"/>
      <c r="AC496" s="89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180"/>
      <c r="BN496" s="131"/>
      <c r="BO496" s="131"/>
      <c r="BP496" s="131"/>
      <c r="BQ496" s="131"/>
      <c r="BR496" s="131"/>
      <c r="BS496" s="131"/>
      <c r="BT496" s="131"/>
      <c r="BU496" s="131"/>
      <c r="BV496" s="204"/>
      <c r="BW496" s="204"/>
      <c r="BX496" s="204"/>
      <c r="BY496" s="204"/>
      <c r="BZ496" s="204"/>
      <c r="CA496" s="92"/>
      <c r="CB496" s="1"/>
      <c r="CC496" s="203"/>
      <c r="CD496" s="1"/>
      <c r="CF496" s="1"/>
    </row>
    <row r="497" spans="1:84" ht="13.5" thickBot="1">
      <c r="A497" s="45"/>
      <c r="B497" s="64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5"/>
      <c r="AB497" s="45"/>
      <c r="AC497" s="89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180"/>
      <c r="BN497" s="131"/>
      <c r="BO497" s="131"/>
      <c r="BP497" s="131"/>
      <c r="BQ497" s="131"/>
      <c r="BR497" s="131"/>
      <c r="BS497" s="131"/>
      <c r="BT497" s="131"/>
      <c r="BU497" s="131"/>
      <c r="BV497" s="204"/>
      <c r="BW497" s="204"/>
      <c r="BX497" s="204"/>
      <c r="BY497" s="204"/>
      <c r="BZ497" s="204"/>
      <c r="CA497" s="92"/>
      <c r="CB497" s="1"/>
      <c r="CC497" s="203"/>
      <c r="CD497" s="1"/>
      <c r="CF497" s="1"/>
    </row>
    <row r="498" spans="1:84" ht="13.5" thickBot="1">
      <c r="A498" s="45"/>
      <c r="B498" s="64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5"/>
      <c r="AB498" s="45"/>
      <c r="AC498" s="89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180"/>
      <c r="BN498" s="131"/>
      <c r="BO498" s="131"/>
      <c r="BP498" s="131"/>
      <c r="BQ498" s="131"/>
      <c r="BR498" s="131"/>
      <c r="BS498" s="131"/>
      <c r="BT498" s="131"/>
      <c r="BU498" s="131"/>
      <c r="BV498" s="204"/>
      <c r="BW498" s="204"/>
      <c r="BX498" s="204"/>
      <c r="BY498" s="204"/>
      <c r="BZ498" s="204"/>
      <c r="CA498" s="92"/>
      <c r="CB498" s="1"/>
      <c r="CC498" s="203"/>
      <c r="CD498" s="1"/>
      <c r="CF498" s="1"/>
    </row>
    <row r="499" spans="1:84" ht="13.5" thickBot="1">
      <c r="A499" s="45"/>
      <c r="B499" s="64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5"/>
      <c r="AB499" s="45"/>
      <c r="AC499" s="89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180"/>
      <c r="BN499" s="131"/>
      <c r="BO499" s="131"/>
      <c r="BP499" s="131"/>
      <c r="BQ499" s="131"/>
      <c r="BR499" s="131"/>
      <c r="BS499" s="131"/>
      <c r="BT499" s="131"/>
      <c r="BU499" s="131"/>
      <c r="BV499" s="204"/>
      <c r="BW499" s="204"/>
      <c r="BX499" s="204"/>
      <c r="BY499" s="204"/>
      <c r="BZ499" s="204"/>
      <c r="CA499" s="92"/>
      <c r="CB499" s="1"/>
      <c r="CC499" s="203"/>
      <c r="CD499" s="1"/>
      <c r="CF499" s="1"/>
    </row>
    <row r="500" spans="1:84" ht="13.5" thickBot="1">
      <c r="A500" s="45"/>
      <c r="B500" s="64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5"/>
      <c r="AB500" s="45"/>
      <c r="AC500" s="89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180"/>
      <c r="BN500" s="131"/>
      <c r="BO500" s="131"/>
      <c r="BP500" s="131"/>
      <c r="BQ500" s="131"/>
      <c r="BR500" s="131"/>
      <c r="BS500" s="131"/>
      <c r="BT500" s="131"/>
      <c r="BU500" s="131"/>
      <c r="BV500" s="204"/>
      <c r="BW500" s="204"/>
      <c r="BX500" s="204"/>
      <c r="BY500" s="204"/>
      <c r="BZ500" s="204"/>
      <c r="CA500" s="92"/>
      <c r="CB500" s="1"/>
      <c r="CC500" s="203"/>
      <c r="CD500" s="1"/>
      <c r="CF500" s="1"/>
    </row>
    <row r="501" spans="1:84" ht="13.5" thickBot="1">
      <c r="A501" s="45"/>
      <c r="B501" s="64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5"/>
      <c r="AB501" s="45"/>
      <c r="AC501" s="89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180"/>
      <c r="BN501" s="131"/>
      <c r="BO501" s="131"/>
      <c r="BP501" s="131"/>
      <c r="BQ501" s="131"/>
      <c r="BR501" s="131"/>
      <c r="BS501" s="131"/>
      <c r="BT501" s="131"/>
      <c r="BU501" s="131"/>
      <c r="BV501" s="204"/>
      <c r="BW501" s="204"/>
      <c r="BX501" s="204"/>
      <c r="BY501" s="204"/>
      <c r="BZ501" s="204"/>
      <c r="CA501" s="92"/>
      <c r="CB501" s="1"/>
      <c r="CC501" s="203"/>
      <c r="CD501" s="1"/>
      <c r="CF501" s="1"/>
    </row>
    <row r="502" spans="1:84" ht="13.5" thickBot="1">
      <c r="A502" s="45"/>
      <c r="B502" s="64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5"/>
      <c r="AB502" s="45"/>
      <c r="AC502" s="89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180"/>
      <c r="BN502" s="131"/>
      <c r="BO502" s="131"/>
      <c r="BP502" s="131"/>
      <c r="BQ502" s="131"/>
      <c r="BR502" s="131"/>
      <c r="BS502" s="131"/>
      <c r="BT502" s="131"/>
      <c r="BU502" s="131"/>
      <c r="BV502" s="204"/>
      <c r="BW502" s="204"/>
      <c r="BX502" s="204"/>
      <c r="BY502" s="204"/>
      <c r="BZ502" s="204"/>
      <c r="CA502" s="92"/>
      <c r="CB502" s="1"/>
      <c r="CC502" s="203"/>
      <c r="CD502" s="1"/>
      <c r="CF502" s="1"/>
    </row>
    <row r="503" spans="1:84" ht="13.5" thickBot="1">
      <c r="A503" s="45"/>
      <c r="B503" s="64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5"/>
      <c r="AB503" s="45"/>
      <c r="AC503" s="89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180"/>
      <c r="BN503" s="131"/>
      <c r="BO503" s="131"/>
      <c r="BP503" s="131"/>
      <c r="BQ503" s="131"/>
      <c r="BR503" s="131"/>
      <c r="BS503" s="131"/>
      <c r="BT503" s="131"/>
      <c r="BU503" s="131"/>
      <c r="BV503" s="204"/>
      <c r="BW503" s="204"/>
      <c r="BX503" s="204"/>
      <c r="BY503" s="204"/>
      <c r="BZ503" s="204"/>
      <c r="CA503" s="92"/>
      <c r="CB503" s="1"/>
      <c r="CC503" s="203"/>
      <c r="CD503" s="1"/>
      <c r="CF503" s="1"/>
    </row>
    <row r="504" spans="1:84" ht="13.5" thickBot="1">
      <c r="A504" s="45"/>
      <c r="B504" s="64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5"/>
      <c r="AB504" s="45"/>
      <c r="AC504" s="89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180"/>
      <c r="BN504" s="131"/>
      <c r="BO504" s="131"/>
      <c r="BP504" s="131"/>
      <c r="BQ504" s="131"/>
      <c r="BR504" s="131"/>
      <c r="BS504" s="131"/>
      <c r="BT504" s="131"/>
      <c r="BU504" s="131"/>
      <c r="BV504" s="204"/>
      <c r="BW504" s="204"/>
      <c r="BX504" s="204"/>
      <c r="BY504" s="204"/>
      <c r="BZ504" s="204"/>
      <c r="CA504" s="92"/>
      <c r="CB504" s="1"/>
      <c r="CC504" s="203"/>
      <c r="CD504" s="1"/>
      <c r="CF504" s="1"/>
    </row>
    <row r="505" spans="1:84" ht="13.5" thickBot="1">
      <c r="A505" s="45"/>
      <c r="B505" s="64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5"/>
      <c r="AB505" s="45"/>
      <c r="AC505" s="89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180"/>
      <c r="BN505" s="131"/>
      <c r="BO505" s="131"/>
      <c r="BP505" s="131"/>
      <c r="BQ505" s="131"/>
      <c r="BR505" s="131"/>
      <c r="BS505" s="131"/>
      <c r="BT505" s="131"/>
      <c r="BU505" s="131"/>
      <c r="BV505" s="204"/>
      <c r="BW505" s="204"/>
      <c r="BX505" s="204"/>
      <c r="BY505" s="204"/>
      <c r="BZ505" s="204"/>
      <c r="CA505" s="92"/>
      <c r="CB505" s="1"/>
      <c r="CC505" s="203"/>
      <c r="CD505" s="1"/>
      <c r="CF505" s="1"/>
    </row>
    <row r="506" spans="1:84" ht="13.5" thickBot="1">
      <c r="A506" s="45"/>
      <c r="B506" s="64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5"/>
      <c r="AB506" s="45"/>
      <c r="AC506" s="89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180"/>
      <c r="BN506" s="131"/>
      <c r="BO506" s="131"/>
      <c r="BP506" s="131"/>
      <c r="BQ506" s="131"/>
      <c r="BR506" s="131"/>
      <c r="BS506" s="131"/>
      <c r="BT506" s="131"/>
      <c r="BU506" s="131"/>
      <c r="BV506" s="204"/>
      <c r="BW506" s="204"/>
      <c r="BX506" s="204"/>
      <c r="BY506" s="204"/>
      <c r="BZ506" s="204"/>
      <c r="CA506" s="92"/>
      <c r="CB506" s="1"/>
      <c r="CC506" s="203"/>
      <c r="CD506" s="1"/>
      <c r="CF506" s="1"/>
    </row>
    <row r="507" spans="1:84" ht="13.5" thickBot="1">
      <c r="A507" s="45"/>
      <c r="B507" s="64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5"/>
      <c r="AB507" s="45"/>
      <c r="AC507" s="89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180"/>
      <c r="BN507" s="131"/>
      <c r="BO507" s="131"/>
      <c r="BP507" s="131"/>
      <c r="BQ507" s="131"/>
      <c r="BR507" s="131"/>
      <c r="BS507" s="131"/>
      <c r="BT507" s="131"/>
      <c r="BU507" s="131"/>
      <c r="BV507" s="204"/>
      <c r="BW507" s="204"/>
      <c r="BX507" s="204"/>
      <c r="BY507" s="204"/>
      <c r="BZ507" s="204"/>
      <c r="CA507" s="92"/>
      <c r="CB507" s="1"/>
      <c r="CC507" s="203"/>
      <c r="CD507" s="1"/>
      <c r="CF507" s="1"/>
    </row>
    <row r="508" spans="1:84" ht="13.5" thickBot="1">
      <c r="A508" s="45"/>
      <c r="B508" s="64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5"/>
      <c r="AB508" s="45"/>
      <c r="AC508" s="89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180"/>
      <c r="BN508" s="131"/>
      <c r="BO508" s="131"/>
      <c r="BP508" s="131"/>
      <c r="BQ508" s="131"/>
      <c r="BR508" s="131"/>
      <c r="BS508" s="131"/>
      <c r="BT508" s="131"/>
      <c r="BU508" s="131"/>
      <c r="BV508" s="204"/>
      <c r="BW508" s="204"/>
      <c r="BX508" s="204"/>
      <c r="BY508" s="204"/>
      <c r="BZ508" s="204"/>
      <c r="CA508" s="92"/>
      <c r="CB508" s="1"/>
      <c r="CC508" s="203"/>
      <c r="CD508" s="1"/>
      <c r="CF508" s="1"/>
    </row>
    <row r="509" spans="1:84" ht="13.5" thickBot="1">
      <c r="A509" s="45"/>
      <c r="B509" s="64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5"/>
      <c r="AB509" s="45"/>
      <c r="AC509" s="89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180"/>
      <c r="BN509" s="131"/>
      <c r="BO509" s="131"/>
      <c r="BP509" s="131"/>
      <c r="BQ509" s="131"/>
      <c r="BR509" s="131"/>
      <c r="BS509" s="131"/>
      <c r="BT509" s="131"/>
      <c r="BU509" s="131"/>
      <c r="BV509" s="204"/>
      <c r="BW509" s="204"/>
      <c r="BX509" s="204"/>
      <c r="BY509" s="204"/>
      <c r="BZ509" s="204"/>
      <c r="CA509" s="92"/>
      <c r="CB509" s="1"/>
      <c r="CC509" s="203"/>
      <c r="CD509" s="1"/>
      <c r="CF509" s="1"/>
    </row>
    <row r="510" spans="1:84" ht="13.5" thickBot="1">
      <c r="A510" s="45"/>
      <c r="B510" s="64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5"/>
      <c r="AB510" s="45"/>
      <c r="AC510" s="89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180"/>
      <c r="BN510" s="131"/>
      <c r="BO510" s="131"/>
      <c r="BP510" s="131"/>
      <c r="BQ510" s="131"/>
      <c r="BR510" s="131"/>
      <c r="BS510" s="131"/>
      <c r="BT510" s="131"/>
      <c r="BU510" s="131"/>
      <c r="BV510" s="204"/>
      <c r="BW510" s="204"/>
      <c r="BX510" s="204"/>
      <c r="BY510" s="204"/>
      <c r="BZ510" s="204"/>
      <c r="CA510" s="92"/>
      <c r="CB510" s="1"/>
      <c r="CC510" s="203"/>
      <c r="CD510" s="1"/>
      <c r="CF510" s="1"/>
    </row>
    <row r="511" spans="1:84" ht="13.5" thickBot="1">
      <c r="A511" s="45"/>
      <c r="B511" s="64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5"/>
      <c r="AB511" s="45"/>
      <c r="AC511" s="89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180"/>
      <c r="BN511" s="131"/>
      <c r="BO511" s="131"/>
      <c r="BP511" s="131"/>
      <c r="BQ511" s="131"/>
      <c r="BR511" s="131"/>
      <c r="BS511" s="131"/>
      <c r="BT511" s="131"/>
      <c r="BU511" s="131"/>
      <c r="BV511" s="204"/>
      <c r="BW511" s="204"/>
      <c r="BX511" s="204"/>
      <c r="BY511" s="204"/>
      <c r="BZ511" s="204"/>
      <c r="CA511" s="92"/>
      <c r="CB511" s="1"/>
      <c r="CC511" s="203"/>
      <c r="CD511" s="1"/>
      <c r="CF511" s="1"/>
    </row>
    <row r="512" spans="1:84" ht="13.5" thickBot="1">
      <c r="A512" s="45"/>
      <c r="B512" s="64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5"/>
      <c r="AB512" s="45"/>
      <c r="AC512" s="89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180"/>
      <c r="BN512" s="131"/>
      <c r="BO512" s="131"/>
      <c r="BP512" s="131"/>
      <c r="BQ512" s="131"/>
      <c r="BR512" s="131"/>
      <c r="BS512" s="131"/>
      <c r="BT512" s="131"/>
      <c r="BU512" s="131"/>
      <c r="BV512" s="204"/>
      <c r="BW512" s="204"/>
      <c r="BX512" s="204"/>
      <c r="BY512" s="204"/>
      <c r="BZ512" s="204"/>
      <c r="CA512" s="92"/>
      <c r="CB512" s="1"/>
      <c r="CC512" s="203"/>
      <c r="CD512" s="1"/>
      <c r="CF512" s="1"/>
    </row>
    <row r="513" spans="1:303" ht="13.5" thickBot="1">
      <c r="A513" s="45"/>
      <c r="B513" s="64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5"/>
      <c r="AB513" s="45"/>
      <c r="AC513" s="89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180"/>
      <c r="BN513" s="131"/>
      <c r="BO513" s="131"/>
      <c r="BP513" s="131"/>
      <c r="BQ513" s="131"/>
      <c r="BR513" s="131"/>
      <c r="BS513" s="131"/>
      <c r="BT513" s="131"/>
      <c r="BU513" s="131"/>
      <c r="BV513" s="204"/>
      <c r="BW513" s="204"/>
      <c r="BX513" s="204"/>
      <c r="BY513" s="204"/>
      <c r="BZ513" s="204"/>
      <c r="CA513" s="92"/>
      <c r="CB513" s="1"/>
      <c r="CC513" s="203"/>
      <c r="CD513" s="1"/>
      <c r="CF513" s="1"/>
    </row>
    <row r="514" spans="1:303" ht="13.5" thickBot="1">
      <c r="A514" s="45"/>
      <c r="B514" s="64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5"/>
      <c r="AB514" s="45"/>
      <c r="AC514" s="89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180"/>
      <c r="BN514" s="131"/>
      <c r="BO514" s="131"/>
      <c r="BP514" s="131"/>
      <c r="BQ514" s="131"/>
      <c r="BR514" s="131"/>
      <c r="BS514" s="131"/>
      <c r="BT514" s="131"/>
      <c r="BU514" s="131"/>
      <c r="BV514" s="204"/>
      <c r="BW514" s="204"/>
      <c r="BX514" s="204"/>
      <c r="BY514" s="204"/>
      <c r="BZ514" s="204"/>
      <c r="CA514" s="92"/>
      <c r="CB514" s="1"/>
      <c r="CC514" s="203"/>
      <c r="CD514" s="1"/>
      <c r="CF514" s="1"/>
    </row>
    <row r="515" spans="1:303" ht="13.5" thickBot="1">
      <c r="A515" s="45"/>
      <c r="B515" s="64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5"/>
      <c r="AB515" s="45"/>
      <c r="AC515" s="89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180"/>
      <c r="BN515" s="131"/>
      <c r="BO515" s="131"/>
      <c r="BP515" s="45"/>
      <c r="BQ515" s="131"/>
      <c r="BR515" s="131"/>
      <c r="BS515" s="131"/>
      <c r="BT515" s="131"/>
      <c r="BU515" s="131"/>
      <c r="BV515" s="204"/>
      <c r="BW515" s="204"/>
      <c r="BX515" s="204"/>
      <c r="BY515" s="204"/>
      <c r="BZ515" s="204"/>
      <c r="CA515" s="92"/>
      <c r="CB515" s="1"/>
      <c r="CC515" s="203"/>
      <c r="CD515" s="1"/>
      <c r="CF515" s="1"/>
    </row>
    <row r="516" spans="1:303" ht="13.5" thickBot="1">
      <c r="A516" s="45"/>
      <c r="B516" s="64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5"/>
      <c r="AB516" s="45"/>
      <c r="AC516" s="89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180"/>
      <c r="BN516" s="131"/>
      <c r="BO516" s="131"/>
      <c r="BP516" s="131"/>
      <c r="BQ516" s="131"/>
      <c r="BR516" s="131"/>
      <c r="BS516" s="131"/>
      <c r="BT516" s="131"/>
      <c r="BU516" s="131"/>
      <c r="BV516" s="204"/>
      <c r="BW516" s="204"/>
      <c r="BX516" s="204"/>
      <c r="BY516" s="204"/>
      <c r="BZ516" s="204"/>
      <c r="CA516" s="92"/>
      <c r="CB516" s="1"/>
      <c r="CC516" s="203"/>
      <c r="CD516" s="1"/>
      <c r="CF516" s="1"/>
      <c r="KO516" s="2"/>
      <c r="KP516" s="2"/>
      <c r="KQ516" s="2"/>
    </row>
    <row r="517" spans="1:303" ht="13.5" thickBot="1">
      <c r="A517" s="45"/>
      <c r="B517" s="64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5"/>
      <c r="AB517" s="45"/>
      <c r="AC517" s="89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180"/>
      <c r="BN517" s="131"/>
      <c r="BO517" s="131"/>
      <c r="BP517" s="45"/>
      <c r="BQ517" s="131"/>
      <c r="BR517" s="131"/>
      <c r="BS517" s="131"/>
      <c r="BT517" s="131"/>
      <c r="BU517" s="131"/>
      <c r="BV517" s="204"/>
      <c r="BW517" s="204"/>
      <c r="BX517" s="204"/>
      <c r="BY517" s="204"/>
      <c r="BZ517" s="204"/>
      <c r="CA517" s="92"/>
      <c r="CB517" s="1"/>
      <c r="CC517" s="203"/>
      <c r="CD517" s="1"/>
      <c r="CF517" s="1"/>
    </row>
    <row r="518" spans="1:303" ht="13.5" thickBot="1">
      <c r="A518" s="45"/>
      <c r="B518" s="64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5"/>
      <c r="AB518" s="45"/>
      <c r="AC518" s="89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180"/>
      <c r="BN518" s="131"/>
      <c r="BO518" s="131"/>
      <c r="BP518" s="131"/>
      <c r="BQ518" s="131"/>
      <c r="BR518" s="131"/>
      <c r="BS518" s="131"/>
      <c r="BT518" s="131"/>
      <c r="BU518" s="131"/>
      <c r="BV518" s="204"/>
      <c r="BW518" s="204"/>
      <c r="BX518" s="204"/>
      <c r="BY518" s="204"/>
      <c r="BZ518" s="204"/>
      <c r="CA518" s="92"/>
      <c r="CB518" s="1"/>
      <c r="CC518" s="203"/>
      <c r="CD518" s="1"/>
      <c r="CF518" s="1"/>
    </row>
    <row r="519" spans="1:303" ht="13.5" thickBot="1">
      <c r="A519" s="45"/>
      <c r="B519" s="64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5"/>
      <c r="AB519" s="45"/>
      <c r="AC519" s="89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180"/>
      <c r="BN519" s="131"/>
      <c r="BO519" s="131"/>
      <c r="BP519" s="131"/>
      <c r="BQ519" s="131"/>
      <c r="BR519" s="131"/>
      <c r="BS519" s="131"/>
      <c r="BT519" s="131"/>
      <c r="BU519" s="131"/>
      <c r="BV519" s="204"/>
      <c r="BW519" s="204"/>
      <c r="BX519" s="204"/>
      <c r="BY519" s="204"/>
      <c r="BZ519" s="204"/>
      <c r="CA519" s="92"/>
      <c r="CB519" s="1"/>
      <c r="CC519" s="203"/>
      <c r="CD519" s="1"/>
      <c r="CF519" s="1"/>
    </row>
    <row r="520" spans="1:303" ht="13.5" thickBot="1">
      <c r="A520" s="45"/>
      <c r="B520" s="64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5"/>
      <c r="AB520" s="45"/>
      <c r="AC520" s="89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180"/>
      <c r="BN520" s="131"/>
      <c r="BO520" s="131"/>
      <c r="BP520" s="131"/>
      <c r="BQ520" s="131"/>
      <c r="BR520" s="131"/>
      <c r="BS520" s="131"/>
      <c r="BT520" s="131"/>
      <c r="BU520" s="131"/>
      <c r="BV520" s="204"/>
      <c r="BW520" s="204"/>
      <c r="BX520" s="204"/>
      <c r="BY520" s="204"/>
      <c r="BZ520" s="204"/>
      <c r="CA520" s="92"/>
      <c r="CB520" s="1"/>
      <c r="CC520" s="203"/>
      <c r="CD520" s="1"/>
      <c r="CF520" s="1"/>
    </row>
    <row r="521" spans="1:303" ht="13.5" thickBot="1">
      <c r="A521" s="45"/>
      <c r="B521" s="64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5"/>
      <c r="AB521" s="45"/>
      <c r="AC521" s="89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180"/>
      <c r="BN521" s="131"/>
      <c r="BO521" s="131"/>
      <c r="BP521" s="131"/>
      <c r="BQ521" s="131"/>
      <c r="BR521" s="131"/>
      <c r="BS521" s="131"/>
      <c r="BT521" s="131"/>
      <c r="BU521" s="131"/>
      <c r="BV521" s="204"/>
      <c r="BW521" s="204"/>
      <c r="BX521" s="204"/>
      <c r="BY521" s="204"/>
      <c r="BZ521" s="204"/>
      <c r="CA521" s="92"/>
      <c r="CB521" s="1"/>
      <c r="CC521" s="203"/>
      <c r="CD521" s="1"/>
      <c r="CF521" s="1"/>
    </row>
    <row r="522" spans="1:303" ht="13.5" thickBot="1">
      <c r="A522" s="45"/>
      <c r="B522" s="64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5"/>
      <c r="AB522" s="45"/>
      <c r="AC522" s="89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180"/>
      <c r="BN522" s="131"/>
      <c r="BO522" s="131"/>
      <c r="BP522" s="131"/>
      <c r="BQ522" s="131"/>
      <c r="BR522" s="131"/>
      <c r="BS522" s="131"/>
      <c r="BT522" s="131"/>
      <c r="BU522" s="131"/>
      <c r="BV522" s="204"/>
      <c r="BW522" s="204"/>
      <c r="BX522" s="204"/>
      <c r="BY522" s="204"/>
      <c r="BZ522" s="204"/>
      <c r="CA522" s="92"/>
      <c r="CB522" s="1"/>
      <c r="CC522" s="203"/>
      <c r="CD522" s="1"/>
      <c r="CF522" s="1"/>
    </row>
    <row r="523" spans="1:303" ht="13.5" thickBot="1">
      <c r="A523" s="45"/>
      <c r="B523" s="64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5"/>
      <c r="AB523" s="45"/>
      <c r="AC523" s="89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180"/>
      <c r="BN523" s="131"/>
      <c r="BO523" s="131"/>
      <c r="BP523" s="131"/>
      <c r="BQ523" s="131"/>
      <c r="BR523" s="131"/>
      <c r="BS523" s="131"/>
      <c r="BT523" s="131"/>
      <c r="BU523" s="131"/>
      <c r="BV523" s="204"/>
      <c r="BW523" s="204"/>
      <c r="BX523" s="204"/>
      <c r="BY523" s="204"/>
      <c r="BZ523" s="204"/>
      <c r="CA523" s="92"/>
      <c r="CB523" s="1"/>
      <c r="CC523" s="203"/>
      <c r="CD523" s="1"/>
      <c r="CF523" s="1"/>
    </row>
    <row r="524" spans="1:303" ht="13.5" thickBot="1">
      <c r="A524" s="45"/>
      <c r="B524" s="64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5"/>
      <c r="AB524" s="45"/>
      <c r="AC524" s="89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180"/>
      <c r="BN524" s="131"/>
      <c r="BO524" s="131"/>
      <c r="BP524" s="131"/>
      <c r="BQ524" s="131"/>
      <c r="BR524" s="131"/>
      <c r="BS524" s="131"/>
      <c r="BT524" s="131"/>
      <c r="BU524" s="131"/>
      <c r="BV524" s="204"/>
      <c r="BW524" s="204"/>
      <c r="BX524" s="204"/>
      <c r="BY524" s="204"/>
      <c r="BZ524" s="204"/>
      <c r="CA524" s="92"/>
      <c r="CB524" s="1"/>
      <c r="CC524" s="203"/>
      <c r="CD524" s="1"/>
      <c r="CF524" s="1"/>
    </row>
    <row r="525" spans="1:303" ht="13.5" thickBot="1">
      <c r="A525" s="45"/>
      <c r="B525" s="64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5"/>
      <c r="AB525" s="45"/>
      <c r="AC525" s="89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180"/>
      <c r="BN525" s="131"/>
      <c r="BO525" s="131"/>
      <c r="BP525" s="131"/>
      <c r="BQ525" s="131"/>
      <c r="BR525" s="131"/>
      <c r="BS525" s="131"/>
      <c r="BT525" s="131"/>
      <c r="BU525" s="131"/>
      <c r="BV525" s="204"/>
      <c r="BW525" s="204"/>
      <c r="BX525" s="204"/>
      <c r="BY525" s="204"/>
      <c r="BZ525" s="204"/>
      <c r="CA525" s="92"/>
      <c r="CB525" s="1"/>
      <c r="CC525" s="203"/>
      <c r="CD525" s="1"/>
      <c r="CF525" s="1"/>
    </row>
    <row r="526" spans="1:303" ht="13.5" thickBot="1">
      <c r="A526" s="45"/>
      <c r="B526" s="64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5"/>
      <c r="AB526" s="45"/>
      <c r="AC526" s="89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180"/>
      <c r="BN526" s="131"/>
      <c r="BO526" s="131"/>
      <c r="BP526" s="131"/>
      <c r="BQ526" s="131"/>
      <c r="BR526" s="131"/>
      <c r="BS526" s="131"/>
      <c r="BT526" s="131"/>
      <c r="BU526" s="131"/>
      <c r="BV526" s="204"/>
      <c r="BW526" s="204"/>
      <c r="BX526" s="204"/>
      <c r="BY526" s="204"/>
      <c r="BZ526" s="204"/>
      <c r="CA526" s="92"/>
      <c r="CB526" s="1"/>
      <c r="CC526" s="203"/>
      <c r="CD526" s="1"/>
      <c r="CF526" s="1"/>
    </row>
    <row r="527" spans="1:303" ht="13.5" thickBot="1">
      <c r="A527" s="45"/>
      <c r="B527" s="64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5"/>
      <c r="AB527" s="45"/>
      <c r="AC527" s="89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180"/>
      <c r="BN527" s="131"/>
      <c r="BO527" s="131"/>
      <c r="BP527" s="131"/>
      <c r="BQ527" s="131"/>
      <c r="BR527" s="131"/>
      <c r="BS527" s="131"/>
      <c r="BT527" s="131"/>
      <c r="BU527" s="131"/>
      <c r="BV527" s="204"/>
      <c r="BW527" s="204"/>
      <c r="BX527" s="204"/>
      <c r="BY527" s="204"/>
      <c r="BZ527" s="204"/>
      <c r="CA527" s="92"/>
      <c r="CB527" s="1"/>
      <c r="CC527" s="203"/>
      <c r="CD527" s="1"/>
      <c r="CF527" s="1"/>
    </row>
    <row r="528" spans="1:303" ht="13.5" thickBot="1">
      <c r="A528" s="45"/>
      <c r="B528" s="64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5"/>
      <c r="AB528" s="45"/>
      <c r="AC528" s="89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180"/>
      <c r="BN528" s="131"/>
      <c r="BO528" s="131"/>
      <c r="BP528" s="131"/>
      <c r="BQ528" s="131"/>
      <c r="BR528" s="131"/>
      <c r="BS528" s="131"/>
      <c r="BT528" s="131"/>
      <c r="BU528" s="131"/>
      <c r="BV528" s="204"/>
      <c r="BW528" s="204"/>
      <c r="BX528" s="204"/>
      <c r="BY528" s="204"/>
      <c r="BZ528" s="204"/>
      <c r="CA528" s="92"/>
      <c r="CB528" s="1"/>
      <c r="CC528" s="203"/>
      <c r="CD528" s="1"/>
      <c r="CF528" s="1"/>
    </row>
    <row r="529" spans="1:84" ht="13.5" thickBot="1">
      <c r="A529" s="45"/>
      <c r="B529" s="64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5"/>
      <c r="AB529" s="45"/>
      <c r="AC529" s="89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180"/>
      <c r="BN529" s="131"/>
      <c r="BO529" s="131"/>
      <c r="BP529" s="131"/>
      <c r="BQ529" s="131"/>
      <c r="BR529" s="131"/>
      <c r="BS529" s="131"/>
      <c r="BT529" s="131"/>
      <c r="BU529" s="131"/>
      <c r="BV529" s="204"/>
      <c r="BW529" s="204"/>
      <c r="BX529" s="204"/>
      <c r="BY529" s="204"/>
      <c r="BZ529" s="204"/>
      <c r="CA529" s="92"/>
      <c r="CB529" s="1"/>
      <c r="CC529" s="203"/>
      <c r="CD529" s="1"/>
      <c r="CF529" s="1"/>
    </row>
    <row r="530" spans="1:84" ht="13.5" thickBot="1">
      <c r="A530" s="45"/>
      <c r="B530" s="64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5"/>
      <c r="AB530" s="45"/>
      <c r="AC530" s="89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180"/>
      <c r="BN530" s="131"/>
      <c r="BO530" s="131"/>
      <c r="BP530" s="131"/>
      <c r="BQ530" s="131"/>
      <c r="BR530" s="131"/>
      <c r="BS530" s="131"/>
      <c r="BT530" s="131"/>
      <c r="BU530" s="131"/>
      <c r="BV530" s="204"/>
      <c r="BW530" s="204"/>
      <c r="BX530" s="204"/>
      <c r="BY530" s="204"/>
      <c r="BZ530" s="204"/>
      <c r="CA530" s="92"/>
      <c r="CB530" s="1"/>
      <c r="CC530" s="203"/>
      <c r="CD530" s="1"/>
      <c r="CF530" s="1"/>
    </row>
    <row r="531" spans="1:84" ht="13.5" thickBot="1">
      <c r="A531" s="45"/>
      <c r="B531" s="64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5"/>
      <c r="AB531" s="45"/>
      <c r="AC531" s="89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180"/>
      <c r="BN531" s="131"/>
      <c r="BO531" s="131"/>
      <c r="BP531" s="131"/>
      <c r="BQ531" s="131"/>
      <c r="BR531" s="131"/>
      <c r="BS531" s="131"/>
      <c r="BT531" s="131"/>
      <c r="BU531" s="131"/>
      <c r="BV531" s="204"/>
      <c r="BW531" s="204"/>
      <c r="BX531" s="204"/>
      <c r="BY531" s="204"/>
      <c r="BZ531" s="204"/>
      <c r="CA531" s="92"/>
      <c r="CB531" s="1"/>
      <c r="CC531" s="203"/>
      <c r="CD531" s="1"/>
      <c r="CF531" s="1"/>
    </row>
    <row r="532" spans="1:84" ht="13.5" thickBot="1">
      <c r="A532" s="45"/>
      <c r="B532" s="64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5"/>
      <c r="AB532" s="45"/>
      <c r="AC532" s="89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180"/>
      <c r="BN532" s="131"/>
      <c r="BO532" s="131"/>
      <c r="BP532" s="45"/>
      <c r="BQ532" s="131"/>
      <c r="BR532" s="131"/>
      <c r="BS532" s="131"/>
      <c r="BT532" s="131"/>
      <c r="BU532" s="131"/>
      <c r="BV532" s="204"/>
      <c r="BW532" s="204"/>
      <c r="BX532" s="204"/>
      <c r="BY532" s="204"/>
      <c r="BZ532" s="204"/>
      <c r="CA532" s="92"/>
      <c r="CB532" s="1"/>
      <c r="CC532" s="203"/>
      <c r="CD532" s="1"/>
      <c r="CF532" s="1"/>
    </row>
    <row r="533" spans="1:84" ht="13.5" thickBot="1">
      <c r="A533" s="45"/>
      <c r="B533" s="64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5"/>
      <c r="AB533" s="45"/>
      <c r="AC533" s="89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180"/>
      <c r="BN533" s="131"/>
      <c r="BO533" s="131"/>
      <c r="BP533" s="131"/>
      <c r="BQ533" s="131"/>
      <c r="BR533" s="131"/>
      <c r="BS533" s="131"/>
      <c r="BT533" s="131"/>
      <c r="BU533" s="131"/>
      <c r="BV533" s="204"/>
      <c r="BW533" s="204"/>
      <c r="BX533" s="204"/>
      <c r="BY533" s="204"/>
      <c r="BZ533" s="204"/>
      <c r="CA533" s="92"/>
      <c r="CB533" s="1"/>
      <c r="CC533" s="203"/>
      <c r="CD533" s="1"/>
      <c r="CF533" s="1"/>
    </row>
    <row r="534" spans="1:84" ht="12.75">
      <c r="A534" s="45"/>
      <c r="B534" s="64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5"/>
      <c r="AB534" s="45"/>
      <c r="AC534" s="89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180"/>
      <c r="BN534" s="131"/>
      <c r="BO534" s="131"/>
      <c r="BP534" s="131"/>
      <c r="BQ534" s="131"/>
      <c r="BR534" s="131"/>
      <c r="BS534" s="131"/>
      <c r="BT534" s="131"/>
      <c r="BU534" s="131"/>
      <c r="BV534" s="204"/>
      <c r="BW534" s="204"/>
      <c r="BX534" s="204"/>
      <c r="BY534" s="204"/>
      <c r="BZ534" s="204"/>
      <c r="CA534" s="92"/>
      <c r="CB534" s="1"/>
      <c r="CC534" s="203"/>
      <c r="CD534" s="1"/>
      <c r="CF534" s="1"/>
    </row>
    <row r="535" spans="1:84">
      <c r="BY535" s="9"/>
      <c r="BZ535" s="9"/>
      <c r="CB535" s="1"/>
      <c r="CC535" s="164"/>
      <c r="CD535" s="1"/>
      <c r="CF535" s="1"/>
    </row>
    <row r="536" spans="1:84">
      <c r="BY536" s="9"/>
      <c r="BZ536" s="9"/>
      <c r="CB536" s="1"/>
      <c r="CC536" s="164"/>
      <c r="CD536" s="1"/>
      <c r="CF536" s="1"/>
    </row>
    <row r="537" spans="1:84">
      <c r="BY537" s="9"/>
      <c r="BZ537" s="9"/>
      <c r="CB537" s="1"/>
      <c r="CC537" s="164"/>
      <c r="CD537" s="1"/>
      <c r="CF537" s="1"/>
    </row>
    <row r="538" spans="1:84">
      <c r="BY538" s="9"/>
      <c r="BZ538" s="9"/>
      <c r="CB538" s="1"/>
      <c r="CC538" s="164"/>
      <c r="CD538" s="1"/>
      <c r="CF538" s="1"/>
    </row>
    <row r="539" spans="1:84">
      <c r="BY539" s="9"/>
      <c r="BZ539" s="9"/>
      <c r="CB539" s="1"/>
      <c r="CC539" s="164"/>
      <c r="CD539" s="1"/>
      <c r="CF539" s="1"/>
    </row>
    <row r="540" spans="1:84">
      <c r="BY540" s="9"/>
      <c r="BZ540" s="9"/>
      <c r="CB540" s="1"/>
      <c r="CC540" s="164"/>
      <c r="CD540" s="1"/>
      <c r="CF540" s="1"/>
    </row>
    <row r="541" spans="1:84">
      <c r="BY541" s="9"/>
      <c r="BZ541" s="9"/>
      <c r="CB541" s="1"/>
      <c r="CC541" s="164"/>
      <c r="CD541" s="1"/>
      <c r="CF541" s="1"/>
    </row>
    <row r="542" spans="1:84">
      <c r="BY542" s="9"/>
      <c r="BZ542" s="9"/>
      <c r="CB542" s="1"/>
      <c r="CC542" s="164"/>
      <c r="CD542" s="1"/>
      <c r="CF542" s="1"/>
    </row>
    <row r="543" spans="1:84">
      <c r="BY543" s="9"/>
      <c r="BZ543" s="9"/>
      <c r="CB543" s="1"/>
      <c r="CC543" s="164"/>
      <c r="CD543" s="1"/>
      <c r="CF543" s="1"/>
    </row>
    <row r="544" spans="1:84">
      <c r="BY544" s="9"/>
      <c r="BZ544" s="9"/>
      <c r="CB544" s="1"/>
      <c r="CC544" s="164"/>
      <c r="CD544" s="1"/>
      <c r="CF544" s="1"/>
    </row>
    <row r="545" spans="77:84">
      <c r="BY545" s="9"/>
      <c r="BZ545" s="9"/>
      <c r="CB545" s="1"/>
      <c r="CC545" s="164"/>
      <c r="CD545" s="1"/>
      <c r="CF545" s="1"/>
    </row>
    <row r="546" spans="77:84">
      <c r="BY546" s="9"/>
      <c r="BZ546" s="9"/>
      <c r="CB546" s="1"/>
      <c r="CC546" s="164"/>
      <c r="CD546" s="1"/>
      <c r="CF546" s="1"/>
    </row>
    <row r="547" spans="77:84">
      <c r="BY547" s="9"/>
      <c r="BZ547" s="9"/>
      <c r="CB547" s="1"/>
      <c r="CC547" s="164"/>
      <c r="CD547" s="1"/>
      <c r="CF547" s="1"/>
    </row>
  </sheetData>
  <sortState ref="A12:CF174">
    <sortCondition ref="CE12:CE174"/>
  </sortState>
  <mergeCells count="53">
    <mergeCell ref="CD10:CD11"/>
    <mergeCell ref="CE10:CE11"/>
    <mergeCell ref="B10:B11"/>
    <mergeCell ref="CC10:CC11"/>
    <mergeCell ref="AV10:AW10"/>
    <mergeCell ref="AH10:AI10"/>
    <mergeCell ref="AJ10:AK10"/>
    <mergeCell ref="AL10:AM10"/>
    <mergeCell ref="AN10:AO10"/>
    <mergeCell ref="BX10:BY10"/>
    <mergeCell ref="BZ10:CA10"/>
    <mergeCell ref="BV10:BW10"/>
    <mergeCell ref="BT10:BU10"/>
    <mergeCell ref="BR10:BS10"/>
    <mergeCell ref="BJ9:BO9"/>
    <mergeCell ref="BP9:BU9"/>
    <mergeCell ref="BV9:CA9"/>
    <mergeCell ref="AX9:BC9"/>
    <mergeCell ref="BD9:BI9"/>
    <mergeCell ref="AG9:AK9"/>
    <mergeCell ref="AL9:AQ9"/>
    <mergeCell ref="AR9:AW9"/>
    <mergeCell ref="AT10:AU10"/>
    <mergeCell ref="AP10:AQ10"/>
    <mergeCell ref="AR10:AS10"/>
    <mergeCell ref="A2:W2"/>
    <mergeCell ref="A3:W3"/>
    <mergeCell ref="A4:W4"/>
    <mergeCell ref="A5:W5"/>
    <mergeCell ref="A7:C7"/>
    <mergeCell ref="E7:I7"/>
    <mergeCell ref="K7:P7"/>
    <mergeCell ref="R7:W7"/>
    <mergeCell ref="AC10:AC11"/>
    <mergeCell ref="AD10:AF10"/>
    <mergeCell ref="AX10:AY10"/>
    <mergeCell ref="AZ10:BA10"/>
    <mergeCell ref="BB10:BC10"/>
    <mergeCell ref="BP10:BQ10"/>
    <mergeCell ref="BJ10:BK10"/>
    <mergeCell ref="BL10:BM10"/>
    <mergeCell ref="BD10:BE10"/>
    <mergeCell ref="BF10:BG10"/>
    <mergeCell ref="BH10:BI10"/>
    <mergeCell ref="BN10:BO10"/>
    <mergeCell ref="R10:T10"/>
    <mergeCell ref="U10:W10"/>
    <mergeCell ref="X10:Z10"/>
    <mergeCell ref="C10:E10"/>
    <mergeCell ref="F10:H10"/>
    <mergeCell ref="I10:K10"/>
    <mergeCell ref="L10:N10"/>
    <mergeCell ref="O10:Q10"/>
  </mergeCells>
  <phoneticPr fontId="2" type="noConversion"/>
  <printOptions horizontalCentered="1" verticalCentered="1"/>
  <pageMargins left="0" right="0" top="0" bottom="0" header="0" footer="0"/>
  <pageSetup scale="90" orientation="landscape" horizontalDpi="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P174"/>
  <sheetViews>
    <sheetView topLeftCell="A146" zoomScale="75" workbookViewId="0">
      <selection activeCell="S17" sqref="S17"/>
    </sheetView>
  </sheetViews>
  <sheetFormatPr baseColWidth="10" defaultRowHeight="11.25"/>
  <cols>
    <col min="1" max="1" width="4.42578125" style="1" customWidth="1"/>
    <col min="2" max="2" width="38.5703125" style="32" customWidth="1"/>
    <col min="3" max="3" width="16.42578125" style="1" customWidth="1"/>
    <col min="4" max="4" width="11" style="1" customWidth="1"/>
    <col min="5" max="5" width="9.85546875" style="1" customWidth="1"/>
    <col min="6" max="6" width="11.7109375" style="1" bestFit="1" customWidth="1"/>
    <col min="7" max="7" width="12.5703125" style="1" bestFit="1" customWidth="1"/>
    <col min="8" max="8" width="10.140625" style="1" customWidth="1"/>
    <col min="9" max="9" width="12.7109375" style="1" bestFit="1" customWidth="1"/>
    <col min="10" max="10" width="12" style="1" bestFit="1" customWidth="1"/>
    <col min="11" max="11" width="10.85546875" style="1" customWidth="1"/>
    <col min="12" max="12" width="13.140625" style="1" bestFit="1" customWidth="1"/>
    <col min="13" max="13" width="8.85546875" style="1" customWidth="1"/>
    <col min="14" max="14" width="8.28515625" style="1" customWidth="1"/>
    <col min="15" max="15" width="11.42578125" style="1"/>
    <col min="16" max="16" width="10.28515625" style="1" customWidth="1"/>
    <col min="17" max="16384" width="11.42578125" style="1"/>
  </cols>
  <sheetData>
    <row r="1" spans="1:16">
      <c r="A1" s="250"/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2"/>
    </row>
    <row r="2" spans="1:16" s="5" customFormat="1" ht="15.75">
      <c r="A2" s="252" t="s">
        <v>3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</row>
    <row r="3" spans="1:16" s="5" customFormat="1" ht="15.75">
      <c r="A3" s="252" t="str">
        <f>+PUNTAJE!A3</f>
        <v>COLEGIO  EL JAZMIN    I. E. D.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</row>
    <row r="4" spans="1:16" s="5" customFormat="1" ht="15.75">
      <c r="A4" s="252" t="s">
        <v>59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</row>
    <row r="5" spans="1:16" s="5" customFormat="1" ht="15.75">
      <c r="A5" s="252" t="s">
        <v>41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</row>
    <row r="6" spans="1:16" s="5" customFormat="1" ht="12.75">
      <c r="A6" s="251"/>
      <c r="B6" s="251"/>
      <c r="C6" s="251"/>
      <c r="D6" s="251"/>
      <c r="E6" s="251"/>
      <c r="F6" s="251"/>
      <c r="G6" s="251"/>
      <c r="H6" s="251"/>
      <c r="I6" s="251"/>
      <c r="J6" s="251"/>
    </row>
    <row r="7" spans="1:16" s="5" customFormat="1" ht="12.75">
      <c r="A7" s="251"/>
      <c r="B7" s="251"/>
      <c r="C7" s="251"/>
      <c r="D7" s="251"/>
      <c r="E7" s="251"/>
      <c r="F7" s="251"/>
      <c r="G7" s="251"/>
      <c r="H7" s="251"/>
      <c r="I7" s="251"/>
      <c r="J7" s="251"/>
      <c r="K7" s="251"/>
      <c r="L7" s="251"/>
      <c r="M7" s="21"/>
    </row>
    <row r="8" spans="1:16" s="5" customFormat="1" ht="12" customHeight="1">
      <c r="A8" s="11"/>
      <c r="B8" s="36"/>
      <c r="C8" s="11"/>
      <c r="F8" s="11"/>
      <c r="G8" s="11"/>
      <c r="H8" s="11"/>
      <c r="J8" s="11"/>
      <c r="K8" s="11"/>
      <c r="L8" s="11"/>
      <c r="M8" s="21"/>
    </row>
    <row r="9" spans="1:16" s="5" customFormat="1" ht="12" thickBot="1">
      <c r="B9" s="31"/>
      <c r="C9" s="3"/>
      <c r="D9" s="3"/>
      <c r="E9" s="3"/>
      <c r="F9" s="3"/>
      <c r="G9" s="3"/>
      <c r="H9" s="3"/>
      <c r="I9" s="3"/>
    </row>
    <row r="10" spans="1:16" s="21" customFormat="1" ht="13.5" customHeight="1" thickBot="1">
      <c r="A10" s="34"/>
      <c r="B10" s="248" t="s">
        <v>0</v>
      </c>
      <c r="C10" s="157" t="s">
        <v>50</v>
      </c>
      <c r="D10" s="28" t="s">
        <v>7</v>
      </c>
      <c r="E10" s="28" t="s">
        <v>8</v>
      </c>
      <c r="F10" s="28" t="s">
        <v>6</v>
      </c>
      <c r="G10" s="28" t="s">
        <v>4</v>
      </c>
      <c r="H10" s="28" t="s">
        <v>10</v>
      </c>
      <c r="I10" s="28" t="s">
        <v>42</v>
      </c>
      <c r="J10" s="28" t="s">
        <v>23</v>
      </c>
      <c r="K10" s="19" t="s">
        <v>36</v>
      </c>
      <c r="L10" s="19" t="s">
        <v>37</v>
      </c>
      <c r="M10" s="158" t="s">
        <v>43</v>
      </c>
      <c r="N10" s="231" t="s">
        <v>12</v>
      </c>
      <c r="O10" s="231" t="s">
        <v>75</v>
      </c>
      <c r="P10" s="137" t="s">
        <v>78</v>
      </c>
    </row>
    <row r="11" spans="1:16" s="21" customFormat="1" ht="26.25" customHeight="1">
      <c r="A11" s="34"/>
      <c r="B11" s="249"/>
      <c r="C11" s="16" t="s">
        <v>28</v>
      </c>
      <c r="D11" s="16" t="s">
        <v>28</v>
      </c>
      <c r="E11" s="16" t="s">
        <v>28</v>
      </c>
      <c r="F11" s="16" t="s">
        <v>28</v>
      </c>
      <c r="G11" s="16" t="s">
        <v>28</v>
      </c>
      <c r="H11" s="16" t="s">
        <v>28</v>
      </c>
      <c r="I11" s="16" t="s">
        <v>28</v>
      </c>
      <c r="J11" s="16" t="s">
        <v>28</v>
      </c>
      <c r="K11" s="20" t="s">
        <v>34</v>
      </c>
      <c r="L11" s="20" t="s">
        <v>38</v>
      </c>
      <c r="M11" s="178" t="s">
        <v>80</v>
      </c>
      <c r="N11" s="232"/>
      <c r="O11" s="232"/>
      <c r="P11" s="138" t="s">
        <v>27</v>
      </c>
    </row>
    <row r="12" spans="1:16" s="2" customFormat="1" ht="13.5" customHeight="1">
      <c r="A12" s="45">
        <f>+PUNTAJE!A12</f>
        <v>40</v>
      </c>
      <c r="B12" s="91" t="str">
        <f>+PUNTAJE!B12</f>
        <v>ROJAS  CASTELLANOS  JUAN  SEBASTIAN</v>
      </c>
      <c r="C12" s="45">
        <f>+PUNTAJE!D12</f>
        <v>45.833333333333329</v>
      </c>
      <c r="D12" s="45">
        <f>+PUNTAJE!G12</f>
        <v>75</v>
      </c>
      <c r="E12" s="45">
        <f>+PUNTAJE!J12</f>
        <v>41.666666666666671</v>
      </c>
      <c r="F12" s="45">
        <f>+PUNTAJE!M12</f>
        <v>54.166666666666664</v>
      </c>
      <c r="G12" s="45">
        <f>+PUNTAJE!P12</f>
        <v>66.666666666666657</v>
      </c>
      <c r="H12" s="45">
        <f>+PUNTAJE!S12</f>
        <v>62.222222222222221</v>
      </c>
      <c r="I12" s="45">
        <f>+PUNTAJE!V12</f>
        <v>26.666666666666668</v>
      </c>
      <c r="J12" s="45">
        <f>+PUNTAJE!Y12</f>
        <v>58.333333333333336</v>
      </c>
      <c r="K12" s="45">
        <f>+PUNTAJE!AA12</f>
        <v>430.55555555555554</v>
      </c>
      <c r="L12" s="45">
        <f>+PUNTAJE!AB12</f>
        <v>53.819444444444443</v>
      </c>
      <c r="M12" s="45">
        <f>+PUNTAJE!AC12</f>
        <v>53.326264880494719</v>
      </c>
      <c r="N12" s="45">
        <f>+PUNTAJE!CC12</f>
        <v>1101</v>
      </c>
      <c r="O12" s="176" t="str">
        <f>+PUNTAJE!CE12</f>
        <v>MAÑANA</v>
      </c>
      <c r="P12" s="177">
        <f>+PUNTAJE!CF12</f>
        <v>3</v>
      </c>
    </row>
    <row r="13" spans="1:16" s="2" customFormat="1" ht="13.5" customHeight="1">
      <c r="A13" s="45">
        <f>+PUNTAJE!A42</f>
        <v>41</v>
      </c>
      <c r="B13" s="91" t="str">
        <f>+PUNTAJE!B42</f>
        <v>ACUÑA  PINILLA  WENDY  LORENA</v>
      </c>
      <c r="C13" s="45">
        <f>+PUNTAJE!D42</f>
        <v>66.666666666666657</v>
      </c>
      <c r="D13" s="45">
        <f>+PUNTAJE!G42</f>
        <v>75</v>
      </c>
      <c r="E13" s="45">
        <f>+PUNTAJE!J42</f>
        <v>37.5</v>
      </c>
      <c r="F13" s="45">
        <f>+PUNTAJE!M42</f>
        <v>58.333333333333336</v>
      </c>
      <c r="G13" s="45">
        <f>+PUNTAJE!P42</f>
        <v>70.833333333333343</v>
      </c>
      <c r="H13" s="45">
        <f>+PUNTAJE!S42</f>
        <v>35.555555555555557</v>
      </c>
      <c r="I13" s="45">
        <f>+PUNTAJE!V42</f>
        <v>50</v>
      </c>
      <c r="J13" s="45">
        <f>+PUNTAJE!Y42</f>
        <v>54.166666666666664</v>
      </c>
      <c r="K13" s="45">
        <f>+PUNTAJE!AA42</f>
        <v>448.0555555555556</v>
      </c>
      <c r="L13" s="45">
        <f>+PUNTAJE!AB42</f>
        <v>56.00694444444445</v>
      </c>
      <c r="M13" s="45">
        <f>+PUNTAJE!AC42</f>
        <v>32.554935463123968</v>
      </c>
      <c r="N13" s="45">
        <f>+PUNTAJE!CC42</f>
        <v>1102</v>
      </c>
      <c r="O13" s="176" t="str">
        <f>+PUNTAJE!CE42</f>
        <v>MAÑANA</v>
      </c>
      <c r="P13" s="177">
        <f>+PUNTAJE!CF42</f>
        <v>2</v>
      </c>
    </row>
    <row r="14" spans="1:16" s="2" customFormat="1" ht="13.5" customHeight="1">
      <c r="A14" s="45">
        <f>+PUNTAJE!A75</f>
        <v>20</v>
      </c>
      <c r="B14" s="91" t="str">
        <f>+PUNTAJE!B75</f>
        <v>ROJAS  GARCIA  ALEJANDRA</v>
      </c>
      <c r="C14" s="45">
        <f>+PUNTAJE!D75</f>
        <v>20.833333333333336</v>
      </c>
      <c r="D14" s="45">
        <f>+PUNTAJE!G75</f>
        <v>41.666666666666671</v>
      </c>
      <c r="E14" s="45">
        <f>+PUNTAJE!J75</f>
        <v>33.333333333333329</v>
      </c>
      <c r="F14" s="45">
        <f>+PUNTAJE!M75</f>
        <v>62.5</v>
      </c>
      <c r="G14" s="45">
        <f>+PUNTAJE!P75</f>
        <v>70.833333333333343</v>
      </c>
      <c r="H14" s="45">
        <f>+PUNTAJE!S75</f>
        <v>33.333333333333329</v>
      </c>
      <c r="I14" s="45">
        <f>+PUNTAJE!V75</f>
        <v>33.333333333333329</v>
      </c>
      <c r="J14" s="45">
        <f>+PUNTAJE!Y75</f>
        <v>54.166666666666664</v>
      </c>
      <c r="K14" s="45">
        <f>+PUNTAJE!AA75</f>
        <v>350</v>
      </c>
      <c r="L14" s="45">
        <f>+PUNTAJE!AB75</f>
        <v>43.75</v>
      </c>
      <c r="M14" s="45">
        <f>+PUNTAJE!AC75</f>
        <v>465.95000000000027</v>
      </c>
      <c r="N14" s="45">
        <f>+PUNTAJE!CC75</f>
        <v>1103</v>
      </c>
      <c r="O14" s="176" t="str">
        <f>+PUNTAJE!CE75</f>
        <v>MAÑANA</v>
      </c>
      <c r="P14" s="177">
        <f>+PUNTAJE!CF75</f>
        <v>18</v>
      </c>
    </row>
    <row r="15" spans="1:16" s="2" customFormat="1" ht="13.5" customHeight="1">
      <c r="A15" s="45">
        <f>+PUNTAJE!A112</f>
        <v>166</v>
      </c>
      <c r="B15" s="91" t="str">
        <f>+PUNTAJE!B112</f>
        <v>LEON  MARIN  CLAUDIA  MARCELA</v>
      </c>
      <c r="C15" s="45">
        <f>+PUNTAJE!D112</f>
        <v>37.5</v>
      </c>
      <c r="D15" s="45">
        <f>+PUNTAJE!G112</f>
        <v>50</v>
      </c>
      <c r="E15" s="45">
        <f>+PUNTAJE!J112</f>
        <v>45.833333333333329</v>
      </c>
      <c r="F15" s="45">
        <f>+PUNTAJE!M112</f>
        <v>33.333333333333329</v>
      </c>
      <c r="G15" s="45">
        <f>+PUNTAJE!P112</f>
        <v>50</v>
      </c>
      <c r="H15" s="45">
        <f>+PUNTAJE!S112</f>
        <v>46.666666666666664</v>
      </c>
      <c r="I15" s="45">
        <f>+PUNTAJE!V112</f>
        <v>40</v>
      </c>
      <c r="J15" s="45">
        <f>+PUNTAJE!Y112</f>
        <v>50</v>
      </c>
      <c r="K15" s="45">
        <f>+PUNTAJE!AA112</f>
        <v>353.33333333333331</v>
      </c>
      <c r="L15" s="45">
        <f>+PUNTAJE!AB112</f>
        <v>44.166666666666664</v>
      </c>
      <c r="M15" s="45">
        <f>+PUNTAJE!AC112</f>
        <v>429.32000000000016</v>
      </c>
      <c r="N15" s="45">
        <f>+PUNTAJE!CC112</f>
        <v>1104</v>
      </c>
      <c r="O15" s="176" t="str">
        <f>+PUNTAJE!CE112</f>
        <v>TARDE</v>
      </c>
      <c r="P15" s="177">
        <f>+PUNTAJE!CF112</f>
        <v>17</v>
      </c>
    </row>
    <row r="16" spans="1:16" s="2" customFormat="1" ht="13.5" customHeight="1">
      <c r="A16" s="45">
        <f>+PUNTAJE!A14</f>
        <v>77</v>
      </c>
      <c r="B16" s="91" t="str">
        <f>+PUNTAJE!B14</f>
        <v>QUIJANO  CORREDOR  SERGIO  ANDRES</v>
      </c>
      <c r="C16" s="45">
        <f>+PUNTAJE!D14</f>
        <v>54.166666666666664</v>
      </c>
      <c r="D16" s="45">
        <f>+PUNTAJE!G14</f>
        <v>70.833333333333343</v>
      </c>
      <c r="E16" s="45">
        <f>+PUNTAJE!J14</f>
        <v>41.666666666666671</v>
      </c>
      <c r="F16" s="45">
        <f>+PUNTAJE!M14</f>
        <v>41.666666666666671</v>
      </c>
      <c r="G16" s="45">
        <f>+PUNTAJE!P14</f>
        <v>50</v>
      </c>
      <c r="H16" s="45">
        <f>+PUNTAJE!S14</f>
        <v>35.555555555555557</v>
      </c>
      <c r="I16" s="45">
        <f>+PUNTAJE!V14</f>
        <v>30</v>
      </c>
      <c r="J16" s="45">
        <f>+PUNTAJE!Y14</f>
        <v>50</v>
      </c>
      <c r="K16" s="45">
        <f>+PUNTAJE!AA14</f>
        <v>373.88888888888891</v>
      </c>
      <c r="L16" s="45">
        <f>+PUNTAJE!AB14</f>
        <v>46.736111111111114</v>
      </c>
      <c r="M16" s="45">
        <f>+PUNTAJE!AC14</f>
        <v>248.8606036095006</v>
      </c>
      <c r="N16" s="45">
        <f>+PUNTAJE!CC14</f>
        <v>1101</v>
      </c>
      <c r="O16" s="176" t="str">
        <f>+PUNTAJE!CE14</f>
        <v>MAÑANA</v>
      </c>
      <c r="P16" s="177">
        <f>+PUNTAJE!CF14</f>
        <v>8</v>
      </c>
    </row>
    <row r="17" spans="1:16" s="2" customFormat="1" ht="13.5" customHeight="1">
      <c r="A17" s="45">
        <f>+PUNTAJE!A72</f>
        <v>80</v>
      </c>
      <c r="B17" s="91" t="str">
        <f>+PUNTAJE!B72</f>
        <v>CASTRO  RIAÑO  JONATHAN  DAVID</v>
      </c>
      <c r="C17" s="45">
        <f>+PUNTAJE!D72</f>
        <v>20.833333333333336</v>
      </c>
      <c r="D17" s="45">
        <f>+PUNTAJE!G72</f>
        <v>20.833333333333336</v>
      </c>
      <c r="E17" s="45">
        <f>+PUNTAJE!J72</f>
        <v>25</v>
      </c>
      <c r="F17" s="45">
        <f>+PUNTAJE!M72</f>
        <v>8.3333333333333321</v>
      </c>
      <c r="G17" s="45">
        <f>+PUNTAJE!P72</f>
        <v>25</v>
      </c>
      <c r="H17" s="45">
        <f>+PUNTAJE!S72</f>
        <v>33.333333333333329</v>
      </c>
      <c r="I17" s="45">
        <f>+PUNTAJE!V72</f>
        <v>26.666666666666668</v>
      </c>
      <c r="J17" s="45">
        <f>+PUNTAJE!Y72</f>
        <v>50</v>
      </c>
      <c r="K17" s="45">
        <f>+PUNTAJE!AA72</f>
        <v>209.99999999999997</v>
      </c>
      <c r="L17" s="45">
        <f>+PUNTAJE!AB72</f>
        <v>26.249999999999996</v>
      </c>
      <c r="M17" s="45">
        <f>+PUNTAJE!AC72</f>
        <v>975</v>
      </c>
      <c r="N17" s="45">
        <f>+PUNTAJE!CC72</f>
        <v>1102</v>
      </c>
      <c r="O17" s="176" t="str">
        <f>+PUNTAJE!CE72</f>
        <v>MAÑANA</v>
      </c>
      <c r="P17" s="177">
        <f>+PUNTAJE!CF72</f>
        <v>149</v>
      </c>
    </row>
    <row r="18" spans="1:16" s="2" customFormat="1" ht="13.5" customHeight="1">
      <c r="A18" s="45">
        <f>+PUNTAJE!A86</f>
        <v>159</v>
      </c>
      <c r="B18" s="91" t="str">
        <f>+PUNTAJE!B86</f>
        <v>GOMEZ  GALINDO  SANDRA  CONSUELO</v>
      </c>
      <c r="C18" s="45">
        <f>+PUNTAJE!D86</f>
        <v>20.833333333333336</v>
      </c>
      <c r="D18" s="45">
        <f>+PUNTAJE!G86</f>
        <v>41.666666666666671</v>
      </c>
      <c r="E18" s="45">
        <f>+PUNTAJE!J86</f>
        <v>29.166666666666668</v>
      </c>
      <c r="F18" s="45">
        <f>+PUNTAJE!M86</f>
        <v>29.166666666666668</v>
      </c>
      <c r="G18" s="45">
        <f>+PUNTAJE!P86</f>
        <v>54.166666666666664</v>
      </c>
      <c r="H18" s="45">
        <f>+PUNTAJE!S86</f>
        <v>31.111111111111111</v>
      </c>
      <c r="I18" s="45">
        <f>+PUNTAJE!V86</f>
        <v>26.666666666666668</v>
      </c>
      <c r="J18" s="45">
        <f>+PUNTAJE!Y86</f>
        <v>50</v>
      </c>
      <c r="K18" s="45">
        <f>+PUNTAJE!AA86</f>
        <v>282.77777777777777</v>
      </c>
      <c r="L18" s="45">
        <f>+PUNTAJE!AB86</f>
        <v>35.347222222222221</v>
      </c>
      <c r="M18" s="45">
        <f>+PUNTAJE!AC86</f>
        <v>947</v>
      </c>
      <c r="N18" s="45">
        <f>+PUNTAJE!CC86</f>
        <v>1103</v>
      </c>
      <c r="O18" s="176" t="str">
        <f>+PUNTAJE!CE86</f>
        <v>MAÑANA</v>
      </c>
      <c r="P18" s="177">
        <f>+PUNTAJE!CF86</f>
        <v>68</v>
      </c>
    </row>
    <row r="19" spans="1:16" s="2" customFormat="1" ht="13.5" customHeight="1">
      <c r="A19" s="45">
        <f>+PUNTAJE!A126</f>
        <v>171</v>
      </c>
      <c r="B19" s="91" t="str">
        <f>+PUNTAJE!B126</f>
        <v>NAVAS  SERRANO  PAULA  SAMANTHA</v>
      </c>
      <c r="C19" s="45">
        <f>+PUNTAJE!D126</f>
        <v>54.166666666666664</v>
      </c>
      <c r="D19" s="45">
        <f>+PUNTAJE!G126</f>
        <v>66.666666666666657</v>
      </c>
      <c r="E19" s="45">
        <f>+PUNTAJE!J126</f>
        <v>20.833333333333336</v>
      </c>
      <c r="F19" s="45">
        <f>+PUNTAJE!M126</f>
        <v>33.333333333333329</v>
      </c>
      <c r="G19" s="45">
        <f>+PUNTAJE!P126</f>
        <v>33.333333333333329</v>
      </c>
      <c r="H19" s="45">
        <f>+PUNTAJE!S126</f>
        <v>37.777777777777779</v>
      </c>
      <c r="I19" s="45">
        <f>+PUNTAJE!V126</f>
        <v>40</v>
      </c>
      <c r="J19" s="45">
        <f>+PUNTAJE!Y126</f>
        <v>45.833333333333329</v>
      </c>
      <c r="K19" s="45">
        <f>+PUNTAJE!AA126</f>
        <v>331.9444444444444</v>
      </c>
      <c r="L19" s="45">
        <f>+PUNTAJE!AB126</f>
        <v>41.49305555555555</v>
      </c>
      <c r="M19" s="45">
        <f>+PUNTAJE!AC126</f>
        <v>669.86122685185182</v>
      </c>
      <c r="N19" s="45">
        <f>+PUNTAJE!CC126</f>
        <v>1105</v>
      </c>
      <c r="O19" s="176" t="str">
        <f>+PUNTAJE!CE126</f>
        <v>TARDE</v>
      </c>
      <c r="P19" s="177">
        <f>+PUNTAJE!CF126</f>
        <v>26</v>
      </c>
    </row>
    <row r="20" spans="1:16" s="2" customFormat="1" ht="13.5" customHeight="1">
      <c r="A20" s="45">
        <f>+PUNTAJE!A44</f>
        <v>84</v>
      </c>
      <c r="B20" s="91" t="str">
        <f>+PUNTAJE!B44</f>
        <v>RODRIGUEZ  NOVA  SHAILA  LEILANY</v>
      </c>
      <c r="C20" s="45">
        <f>+PUNTAJE!D44</f>
        <v>50</v>
      </c>
      <c r="D20" s="45">
        <f>+PUNTAJE!G44</f>
        <v>54.166666666666664</v>
      </c>
      <c r="E20" s="45">
        <f>+PUNTAJE!J44</f>
        <v>33.333333333333329</v>
      </c>
      <c r="F20" s="45">
        <f>+PUNTAJE!M44</f>
        <v>41.666666666666671</v>
      </c>
      <c r="G20" s="45">
        <f>+PUNTAJE!P44</f>
        <v>66.666666666666657</v>
      </c>
      <c r="H20" s="45">
        <f>+PUNTAJE!S44</f>
        <v>40</v>
      </c>
      <c r="I20" s="45">
        <f>+PUNTAJE!V44</f>
        <v>36.666666666666664</v>
      </c>
      <c r="J20" s="45">
        <f>+PUNTAJE!Y44</f>
        <v>45.833333333333329</v>
      </c>
      <c r="K20" s="45">
        <f>+PUNTAJE!AA44</f>
        <v>368.33333333333337</v>
      </c>
      <c r="L20" s="45">
        <f>+PUNTAJE!AB44</f>
        <v>46.041666666666671</v>
      </c>
      <c r="M20" s="45">
        <f>+PUNTAJE!AC44</f>
        <v>288.33273325499084</v>
      </c>
      <c r="N20" s="45">
        <f>+PUNTAJE!CC44</f>
        <v>1102</v>
      </c>
      <c r="O20" s="176" t="str">
        <f>+PUNTAJE!CE44</f>
        <v>MAÑANA</v>
      </c>
      <c r="P20" s="177">
        <f>+PUNTAJE!CF44</f>
        <v>10</v>
      </c>
    </row>
    <row r="21" spans="1:16" s="2" customFormat="1" ht="13.5" customHeight="1">
      <c r="A21" s="45">
        <f>+PUNTAJE!A83</f>
        <v>19</v>
      </c>
      <c r="B21" s="91" t="str">
        <f>+PUNTAJE!B83</f>
        <v>ORDOÑEZ  CRISTANCHO  JESSICA  LILIANA</v>
      </c>
      <c r="C21" s="45">
        <f>+PUNTAJE!D83</f>
        <v>8.3333333333333321</v>
      </c>
      <c r="D21" s="45">
        <f>+PUNTAJE!G83</f>
        <v>50</v>
      </c>
      <c r="E21" s="45">
        <f>+PUNTAJE!J83</f>
        <v>33.333333333333329</v>
      </c>
      <c r="F21" s="45">
        <f>+PUNTAJE!M83</f>
        <v>29.166666666666668</v>
      </c>
      <c r="G21" s="45">
        <f>+PUNTAJE!P83</f>
        <v>45.833333333333329</v>
      </c>
      <c r="H21" s="45">
        <f>+PUNTAJE!S83</f>
        <v>40</v>
      </c>
      <c r="I21" s="45">
        <f>+PUNTAJE!V83</f>
        <v>36.666666666666664</v>
      </c>
      <c r="J21" s="45">
        <f>+PUNTAJE!Y83</f>
        <v>45.833333333333329</v>
      </c>
      <c r="K21" s="45">
        <f>+PUNTAJE!AA83</f>
        <v>289.16666666666663</v>
      </c>
      <c r="L21" s="45">
        <f>+PUNTAJE!AB83</f>
        <v>36.145833333333329</v>
      </c>
      <c r="M21" s="45">
        <f>+PUNTAJE!AC83</f>
        <v>940</v>
      </c>
      <c r="N21" s="45">
        <f>+PUNTAJE!CC83</f>
        <v>1103</v>
      </c>
      <c r="O21" s="176" t="str">
        <f>+PUNTAJE!CE83</f>
        <v>MAÑANA</v>
      </c>
      <c r="P21" s="177">
        <f>+PUNTAJE!CF83</f>
        <v>62</v>
      </c>
    </row>
    <row r="22" spans="1:16" s="2" customFormat="1" ht="13.5" customHeight="1">
      <c r="A22" s="45">
        <f>+PUNTAJE!A29</f>
        <v>36</v>
      </c>
      <c r="B22" s="91" t="str">
        <f>+PUNTAJE!B29</f>
        <v>BARRAGAN  MALAGON  INDIRA  MAGALY</v>
      </c>
      <c r="C22" s="45">
        <f>+PUNTAJE!D29</f>
        <v>41.666666666666671</v>
      </c>
      <c r="D22" s="45">
        <f>+PUNTAJE!G29</f>
        <v>37.5</v>
      </c>
      <c r="E22" s="45">
        <f>+PUNTAJE!J29</f>
        <v>37.5</v>
      </c>
      <c r="F22" s="45">
        <f>+PUNTAJE!M29</f>
        <v>33.333333333333329</v>
      </c>
      <c r="G22" s="45">
        <f>+PUNTAJE!P29</f>
        <v>37.5</v>
      </c>
      <c r="H22" s="45">
        <f>+PUNTAJE!S29</f>
        <v>33.333333333333329</v>
      </c>
      <c r="I22" s="45">
        <f>+PUNTAJE!V29</f>
        <v>33.333333333333329</v>
      </c>
      <c r="J22" s="45">
        <f>+PUNTAJE!Y29</f>
        <v>45.833333333333329</v>
      </c>
      <c r="K22" s="45">
        <f>+PUNTAJE!AA29</f>
        <v>299.99999999999994</v>
      </c>
      <c r="L22" s="45">
        <f>+PUNTAJE!AB29</f>
        <v>37.499999999999993</v>
      </c>
      <c r="M22" s="45">
        <f>+PUNTAJE!AC29</f>
        <v>909</v>
      </c>
      <c r="N22" s="45">
        <f>+PUNTAJE!CC29</f>
        <v>1101</v>
      </c>
      <c r="O22" s="176" t="str">
        <f>+PUNTAJE!CE29</f>
        <v>MAÑANA</v>
      </c>
      <c r="P22" s="177">
        <f>+PUNTAJE!CF29</f>
        <v>51</v>
      </c>
    </row>
    <row r="23" spans="1:16" s="2" customFormat="1" ht="13.5" customHeight="1">
      <c r="A23" s="45">
        <f>+PUNTAJE!A81</f>
        <v>51</v>
      </c>
      <c r="B23" s="91" t="str">
        <f>+PUNTAJE!B81</f>
        <v>MEJIA  GOMEZ  JENNY  KATHERINE</v>
      </c>
      <c r="C23" s="45">
        <f>+PUNTAJE!D81</f>
        <v>33.333333333333329</v>
      </c>
      <c r="D23" s="45">
        <f>+PUNTAJE!G81</f>
        <v>50</v>
      </c>
      <c r="E23" s="45">
        <f>+PUNTAJE!J81</f>
        <v>37.5</v>
      </c>
      <c r="F23" s="45">
        <f>+PUNTAJE!M81</f>
        <v>45.833333333333329</v>
      </c>
      <c r="G23" s="45">
        <f>+PUNTAJE!P81</f>
        <v>29.166666666666668</v>
      </c>
      <c r="H23" s="45">
        <f>+PUNTAJE!S81</f>
        <v>20</v>
      </c>
      <c r="I23" s="45">
        <f>+PUNTAJE!V81</f>
        <v>33.333333333333329</v>
      </c>
      <c r="J23" s="45">
        <f>+PUNTAJE!Y81</f>
        <v>45.833333333333329</v>
      </c>
      <c r="K23" s="45">
        <f>+PUNTAJE!AA81</f>
        <v>294.99999999999994</v>
      </c>
      <c r="L23" s="45">
        <f>+PUNTAJE!AB81</f>
        <v>36.874999999999993</v>
      </c>
      <c r="M23" s="45">
        <f>+PUNTAJE!AC81</f>
        <v>926</v>
      </c>
      <c r="N23" s="45">
        <f>+PUNTAJE!CC81</f>
        <v>1103</v>
      </c>
      <c r="O23" s="176" t="str">
        <f>+PUNTAJE!CE81</f>
        <v>MAÑANA</v>
      </c>
      <c r="P23" s="177">
        <f>+PUNTAJE!CF81</f>
        <v>57</v>
      </c>
    </row>
    <row r="24" spans="1:16" s="2" customFormat="1" ht="13.5" customHeight="1">
      <c r="A24" s="45">
        <f>+PUNTAJE!A46</f>
        <v>154</v>
      </c>
      <c r="B24" s="91" t="str">
        <f>+PUNTAJE!B46</f>
        <v>JIMENEZ  VELASQUEZ  ANDRES  FELIPE</v>
      </c>
      <c r="C24" s="45">
        <f>+PUNTAJE!D46</f>
        <v>41.666666666666671</v>
      </c>
      <c r="D24" s="45">
        <f>+PUNTAJE!G46</f>
        <v>45.833333333333329</v>
      </c>
      <c r="E24" s="45">
        <f>+PUNTAJE!J46</f>
        <v>37.5</v>
      </c>
      <c r="F24" s="45">
        <f>+PUNTAJE!M46</f>
        <v>45.833333333333329</v>
      </c>
      <c r="G24" s="45">
        <f>+PUNTAJE!P46</f>
        <v>62.5</v>
      </c>
      <c r="H24" s="45">
        <f>+PUNTAJE!S46</f>
        <v>31.111111111111111</v>
      </c>
      <c r="I24" s="45">
        <f>+PUNTAJE!V46</f>
        <v>56.666666666666664</v>
      </c>
      <c r="J24" s="45">
        <f>+PUNTAJE!Y46</f>
        <v>41.666666666666671</v>
      </c>
      <c r="K24" s="45">
        <f>+PUNTAJE!AA46</f>
        <v>362.77777777777777</v>
      </c>
      <c r="L24" s="45">
        <f>+PUNTAJE!AB46</f>
        <v>45.347222222222221</v>
      </c>
      <c r="M24" s="45">
        <f>+PUNTAJE!AC46</f>
        <v>334.06559278762438</v>
      </c>
      <c r="N24" s="45">
        <f>+PUNTAJE!CC46</f>
        <v>1102</v>
      </c>
      <c r="O24" s="176" t="str">
        <f>+PUNTAJE!CE46</f>
        <v>MAÑANA</v>
      </c>
      <c r="P24" s="177">
        <f>+PUNTAJE!CF46</f>
        <v>12</v>
      </c>
    </row>
    <row r="25" spans="1:16" s="2" customFormat="1" ht="13.5" customHeight="1">
      <c r="A25" s="45">
        <f>+PUNTAJE!A45</f>
        <v>152</v>
      </c>
      <c r="B25" s="91" t="str">
        <f>+PUNTAJE!B45</f>
        <v>CRUZ  ARCINIEGAS LAURA  ALEJANDRA</v>
      </c>
      <c r="C25" s="45">
        <f>+PUNTAJE!D45</f>
        <v>41.666666666666671</v>
      </c>
      <c r="D25" s="45">
        <f>+PUNTAJE!G45</f>
        <v>58.333333333333336</v>
      </c>
      <c r="E25" s="45">
        <f>+PUNTAJE!J45</f>
        <v>33.333333333333329</v>
      </c>
      <c r="F25" s="45">
        <f>+PUNTAJE!M45</f>
        <v>45.833333333333329</v>
      </c>
      <c r="G25" s="45">
        <f>+PUNTAJE!P45</f>
        <v>54.166666666666664</v>
      </c>
      <c r="H25" s="45">
        <f>+PUNTAJE!S45</f>
        <v>46.666666666666664</v>
      </c>
      <c r="I25" s="45">
        <f>+PUNTAJE!V45</f>
        <v>46.666666666666664</v>
      </c>
      <c r="J25" s="45">
        <f>+PUNTAJE!Y45</f>
        <v>41.666666666666671</v>
      </c>
      <c r="K25" s="45">
        <f>+PUNTAJE!AA45</f>
        <v>368.33333333333331</v>
      </c>
      <c r="L25" s="45">
        <f>+PUNTAJE!AB45</f>
        <v>46.041666666666664</v>
      </c>
      <c r="M25" s="45">
        <f>+PUNTAJE!AC45</f>
        <v>288.33273325499135</v>
      </c>
      <c r="N25" s="45">
        <f>+PUNTAJE!CC45</f>
        <v>1102</v>
      </c>
      <c r="O25" s="176" t="str">
        <f>+PUNTAJE!CE45</f>
        <v>MAÑANA</v>
      </c>
      <c r="P25" s="177">
        <f>+PUNTAJE!CF45</f>
        <v>11</v>
      </c>
    </row>
    <row r="26" spans="1:16" s="2" customFormat="1" ht="13.5" customHeight="1">
      <c r="A26" s="45">
        <f>+PUNTAJE!A82</f>
        <v>157</v>
      </c>
      <c r="B26" s="91" t="str">
        <f>+PUNTAJE!B82</f>
        <v>BARRERA  CEPEDA  EVELIN    TATIANA</v>
      </c>
      <c r="C26" s="45">
        <f>+PUNTAJE!D82</f>
        <v>29.166666666666668</v>
      </c>
      <c r="D26" s="45">
        <f>+PUNTAJE!G82</f>
        <v>41.666666666666671</v>
      </c>
      <c r="E26" s="45">
        <f>+PUNTAJE!J82</f>
        <v>41.666666666666671</v>
      </c>
      <c r="F26" s="45">
        <f>+PUNTAJE!M82</f>
        <v>25</v>
      </c>
      <c r="G26" s="45">
        <f>+PUNTAJE!P82</f>
        <v>29.166666666666668</v>
      </c>
      <c r="H26" s="45">
        <f>+PUNTAJE!S82</f>
        <v>42.222222222222221</v>
      </c>
      <c r="I26" s="45">
        <f>+PUNTAJE!V82</f>
        <v>43.333333333333336</v>
      </c>
      <c r="J26" s="45">
        <f>+PUNTAJE!Y82</f>
        <v>41.666666666666671</v>
      </c>
      <c r="K26" s="45">
        <f>+PUNTAJE!AA82</f>
        <v>293.88888888888891</v>
      </c>
      <c r="L26" s="45">
        <f>+PUNTAJE!AB82</f>
        <v>36.736111111111114</v>
      </c>
      <c r="M26" s="45">
        <f>+PUNTAJE!AC82</f>
        <v>929</v>
      </c>
      <c r="N26" s="45">
        <f>+PUNTAJE!CC82</f>
        <v>1103</v>
      </c>
      <c r="O26" s="176" t="str">
        <f>+PUNTAJE!CE82</f>
        <v>MAÑANA</v>
      </c>
      <c r="P26" s="177">
        <f>+PUNTAJE!CF82</f>
        <v>59</v>
      </c>
    </row>
    <row r="27" spans="1:16" s="2" customFormat="1" ht="13.5" customHeight="1">
      <c r="A27" s="45">
        <f>+PUNTAJE!A78</f>
        <v>21</v>
      </c>
      <c r="B27" s="91" t="str">
        <f>+PUNTAJE!B78</f>
        <v>UMBACIA  CABEZAS  YANETH  LORENA</v>
      </c>
      <c r="C27" s="45">
        <f>+PUNTAJE!D78</f>
        <v>29.166666666666668</v>
      </c>
      <c r="D27" s="45">
        <f>+PUNTAJE!G78</f>
        <v>45.833333333333329</v>
      </c>
      <c r="E27" s="45">
        <f>+PUNTAJE!J78</f>
        <v>16.666666666666664</v>
      </c>
      <c r="F27" s="45">
        <f>+PUNTAJE!M78</f>
        <v>45.833333333333329</v>
      </c>
      <c r="G27" s="45">
        <f>+PUNTAJE!P78</f>
        <v>54.166666666666664</v>
      </c>
      <c r="H27" s="45">
        <f>+PUNTAJE!S78</f>
        <v>40</v>
      </c>
      <c r="I27" s="45">
        <f>+PUNTAJE!V78</f>
        <v>43.333333333333336</v>
      </c>
      <c r="J27" s="45">
        <f>+PUNTAJE!Y78</f>
        <v>41.666666666666671</v>
      </c>
      <c r="K27" s="45">
        <f>+PUNTAJE!AA78</f>
        <v>316.66666666666669</v>
      </c>
      <c r="L27" s="45">
        <f>+PUNTAJE!AB78</f>
        <v>39.583333333333336</v>
      </c>
      <c r="M27" s="45">
        <f>+PUNTAJE!AC78</f>
        <v>814</v>
      </c>
      <c r="N27" s="45">
        <f>+PUNTAJE!CC78</f>
        <v>1103</v>
      </c>
      <c r="O27" s="176" t="str">
        <f>+PUNTAJE!CE78</f>
        <v>MAÑANA</v>
      </c>
      <c r="P27" s="177">
        <f>+PUNTAJE!CF78</f>
        <v>37</v>
      </c>
    </row>
    <row r="28" spans="1:16" s="2" customFormat="1" ht="13.5" customHeight="1">
      <c r="A28" s="45">
        <f>+PUNTAJE!A24</f>
        <v>146</v>
      </c>
      <c r="B28" s="91" t="str">
        <f>+PUNTAJE!B24</f>
        <v>GALEANO  RIVERA  CARMEN  LIZETH</v>
      </c>
      <c r="C28" s="45">
        <f>+PUNTAJE!D24</f>
        <v>25</v>
      </c>
      <c r="D28" s="45">
        <f>+PUNTAJE!G24</f>
        <v>50</v>
      </c>
      <c r="E28" s="45">
        <f>+PUNTAJE!J24</f>
        <v>33.333333333333329</v>
      </c>
      <c r="F28" s="45">
        <f>+PUNTAJE!M24</f>
        <v>45.833333333333329</v>
      </c>
      <c r="G28" s="45">
        <f>+PUNTAJE!P24</f>
        <v>45.833333333333329</v>
      </c>
      <c r="H28" s="45">
        <f>+PUNTAJE!S24</f>
        <v>37.777777777777779</v>
      </c>
      <c r="I28" s="45">
        <f>+PUNTAJE!V24</f>
        <v>36.666666666666664</v>
      </c>
      <c r="J28" s="45">
        <f>+PUNTAJE!Y24</f>
        <v>41.666666666666671</v>
      </c>
      <c r="K28" s="45">
        <f>+PUNTAJE!AA24</f>
        <v>316.11111111111114</v>
      </c>
      <c r="L28" s="45">
        <f>+PUNTAJE!AB24</f>
        <v>39.513888888888893</v>
      </c>
      <c r="M28" s="45">
        <f>+PUNTAJE!AC24</f>
        <v>818</v>
      </c>
      <c r="N28" s="45">
        <f>+PUNTAJE!CC24</f>
        <v>1101</v>
      </c>
      <c r="O28" s="176" t="str">
        <f>+PUNTAJE!CE24</f>
        <v>MAÑANA</v>
      </c>
      <c r="P28" s="177">
        <f>+PUNTAJE!CF24</f>
        <v>39</v>
      </c>
    </row>
    <row r="29" spans="1:16" s="2" customFormat="1" ht="13.5" customHeight="1">
      <c r="A29" s="45">
        <f>+PUNTAJE!A152</f>
        <v>33</v>
      </c>
      <c r="B29" s="91" t="str">
        <f>+PUNTAJE!B152</f>
        <v>MORA  RESTREPO  ELIBARDO</v>
      </c>
      <c r="C29" s="45">
        <f>+PUNTAJE!D152</f>
        <v>45.833333333333329</v>
      </c>
      <c r="D29" s="45">
        <f>+PUNTAJE!G152</f>
        <v>50</v>
      </c>
      <c r="E29" s="45">
        <f>+PUNTAJE!J152</f>
        <v>20.833333333333336</v>
      </c>
      <c r="F29" s="45">
        <f>+PUNTAJE!M152</f>
        <v>45.833333333333329</v>
      </c>
      <c r="G29" s="45">
        <f>+PUNTAJE!P152</f>
        <v>29.166666666666668</v>
      </c>
      <c r="H29" s="45">
        <f>+PUNTAJE!S152</f>
        <v>35.555555555555557</v>
      </c>
      <c r="I29" s="45">
        <f>+PUNTAJE!V152</f>
        <v>36.666666666666664</v>
      </c>
      <c r="J29" s="45">
        <f>+PUNTAJE!Y152</f>
        <v>41.666666666666671</v>
      </c>
      <c r="K29" s="45">
        <f>+PUNTAJE!AA152</f>
        <v>305.5555555555556</v>
      </c>
      <c r="L29" s="45">
        <f>+PUNTAJE!AB152</f>
        <v>38.19444444444445</v>
      </c>
      <c r="M29" s="45">
        <f>+PUNTAJE!AC152</f>
        <v>884</v>
      </c>
      <c r="N29" s="45">
        <f>+PUNTAJE!CC152</f>
        <v>1106</v>
      </c>
      <c r="O29" s="176" t="str">
        <f>+PUNTAJE!CE152</f>
        <v>TARDE</v>
      </c>
      <c r="P29" s="177">
        <f>+PUNTAJE!CF152</f>
        <v>46</v>
      </c>
    </row>
    <row r="30" spans="1:16" s="2" customFormat="1" ht="13.5" customHeight="1">
      <c r="A30" s="45">
        <f>+PUNTAJE!A16</f>
        <v>113</v>
      </c>
      <c r="B30" s="91" t="str">
        <f>+PUNTAJE!B16</f>
        <v>MURCIA  GALINDO  YEFERSON  ALEXANDER</v>
      </c>
      <c r="C30" s="45">
        <f>+PUNTAJE!D16</f>
        <v>54.166666666666664</v>
      </c>
      <c r="D30" s="45">
        <f>+PUNTAJE!G16</f>
        <v>50</v>
      </c>
      <c r="E30" s="45">
        <f>+PUNTAJE!J16</f>
        <v>37.5</v>
      </c>
      <c r="F30" s="45">
        <f>+PUNTAJE!M16</f>
        <v>45.833333333333329</v>
      </c>
      <c r="G30" s="45">
        <f>+PUNTAJE!P16</f>
        <v>54.166666666666664</v>
      </c>
      <c r="H30" s="45">
        <f>+PUNTAJE!S16</f>
        <v>44.444444444444443</v>
      </c>
      <c r="I30" s="45">
        <f>+PUNTAJE!V16</f>
        <v>33.333333333333329</v>
      </c>
      <c r="J30" s="45">
        <f>+PUNTAJE!Y16</f>
        <v>41.666666666666671</v>
      </c>
      <c r="K30" s="45">
        <f>+PUNTAJE!AA16</f>
        <v>361.11111111111109</v>
      </c>
      <c r="L30" s="45">
        <f>+PUNTAJE!AB16</f>
        <v>45.138888888888886</v>
      </c>
      <c r="M30" s="45">
        <f>+PUNTAJE!AC16</f>
        <v>349.15083679550071</v>
      </c>
      <c r="N30" s="45">
        <f>+PUNTAJE!CC16</f>
        <v>1101</v>
      </c>
      <c r="O30" s="176" t="str">
        <f>+PUNTAJE!CE16</f>
        <v>MAÑANA</v>
      </c>
      <c r="P30" s="177">
        <f>+PUNTAJE!CF16</f>
        <v>14</v>
      </c>
    </row>
    <row r="31" spans="1:16" s="2" customFormat="1" ht="13.5" customHeight="1">
      <c r="A31" s="45">
        <f>+PUNTAJE!A150</f>
        <v>140</v>
      </c>
      <c r="B31" s="91" t="str">
        <f>+PUNTAJE!B150</f>
        <v>HERRERA  ORTIZ  JOSE  ALEJANDRO</v>
      </c>
      <c r="C31" s="45">
        <f>+PUNTAJE!D150</f>
        <v>41.666666666666671</v>
      </c>
      <c r="D31" s="45">
        <f>+PUNTAJE!G150</f>
        <v>66.666666666666657</v>
      </c>
      <c r="E31" s="45">
        <f>+PUNTAJE!J150</f>
        <v>33.333333333333329</v>
      </c>
      <c r="F31" s="45">
        <f>+PUNTAJE!M150</f>
        <v>41.666666666666671</v>
      </c>
      <c r="G31" s="45">
        <f>+PUNTAJE!P150</f>
        <v>37.5</v>
      </c>
      <c r="H31" s="45">
        <f>+PUNTAJE!S150</f>
        <v>31.111111111111111</v>
      </c>
      <c r="I31" s="45">
        <f>+PUNTAJE!V150</f>
        <v>30</v>
      </c>
      <c r="J31" s="45">
        <f>+PUNTAJE!Y150</f>
        <v>41.666666666666671</v>
      </c>
      <c r="K31" s="45">
        <f>+PUNTAJE!AA150</f>
        <v>323.61111111111114</v>
      </c>
      <c r="L31" s="45">
        <f>+PUNTAJE!AB150</f>
        <v>40.451388888888893</v>
      </c>
      <c r="M31" s="45">
        <f>+PUNTAJE!AC150</f>
        <v>758.60844907407318</v>
      </c>
      <c r="N31" s="45">
        <f>+PUNTAJE!CC150</f>
        <v>1106</v>
      </c>
      <c r="O31" s="176" t="str">
        <f>+PUNTAJE!CE150</f>
        <v>TARDE</v>
      </c>
      <c r="P31" s="177">
        <f>+PUNTAJE!CF150</f>
        <v>33</v>
      </c>
    </row>
    <row r="32" spans="1:16" s="2" customFormat="1" ht="13.5" customHeight="1">
      <c r="A32" s="45">
        <f>+PUNTAJE!A59</f>
        <v>156</v>
      </c>
      <c r="B32" s="91" t="str">
        <f>+PUNTAJE!B59</f>
        <v>ROZO PINTO  DANNA CATHERIN</v>
      </c>
      <c r="C32" s="45">
        <f>+PUNTAJE!D59</f>
        <v>29.166666666666668</v>
      </c>
      <c r="D32" s="45">
        <f>+PUNTAJE!G59</f>
        <v>37.5</v>
      </c>
      <c r="E32" s="45">
        <f>+PUNTAJE!J59</f>
        <v>33.333333333333329</v>
      </c>
      <c r="F32" s="45">
        <f>+PUNTAJE!M59</f>
        <v>25</v>
      </c>
      <c r="G32" s="45">
        <f>+PUNTAJE!P59</f>
        <v>29.166666666666668</v>
      </c>
      <c r="H32" s="45">
        <f>+PUNTAJE!S59</f>
        <v>37.777777777777779</v>
      </c>
      <c r="I32" s="45">
        <f>+PUNTAJE!V59</f>
        <v>26.666666666666668</v>
      </c>
      <c r="J32" s="45">
        <f>+PUNTAJE!Y59</f>
        <v>41.666666666666671</v>
      </c>
      <c r="K32" s="45">
        <f>+PUNTAJE!AA59</f>
        <v>260.27777777777777</v>
      </c>
      <c r="L32" s="45">
        <f>+PUNTAJE!AB59</f>
        <v>32.534722222222221</v>
      </c>
      <c r="M32" s="45">
        <f>+PUNTAJE!AC59</f>
        <v>955</v>
      </c>
      <c r="N32" s="45">
        <f>+PUNTAJE!CC59</f>
        <v>1102</v>
      </c>
      <c r="O32" s="176" t="str">
        <f>+PUNTAJE!CE59</f>
        <v>MAÑANA</v>
      </c>
      <c r="P32" s="177">
        <f>+PUNTAJE!CF59</f>
        <v>84</v>
      </c>
    </row>
    <row r="33" spans="1:16" s="2" customFormat="1" ht="13.5" customHeight="1">
      <c r="A33" s="45">
        <f>+PUNTAJE!A165</f>
        <v>179</v>
      </c>
      <c r="B33" s="91" t="str">
        <f>+PUNTAJE!B165</f>
        <v>TORRES  CASTRO  JILL  ROSSY</v>
      </c>
      <c r="C33" s="45">
        <f>+PUNTAJE!D165</f>
        <v>20.833333333333336</v>
      </c>
      <c r="D33" s="45">
        <f>+PUNTAJE!G165</f>
        <v>33.333333333333329</v>
      </c>
      <c r="E33" s="45">
        <f>+PUNTAJE!J165</f>
        <v>16.666666666666664</v>
      </c>
      <c r="F33" s="45">
        <f>+PUNTAJE!M165</f>
        <v>25</v>
      </c>
      <c r="G33" s="45">
        <f>+PUNTAJE!P165</f>
        <v>41.666666666666671</v>
      </c>
      <c r="H33" s="45">
        <f>+PUNTAJE!S165</f>
        <v>35.555555555555557</v>
      </c>
      <c r="I33" s="45">
        <f>+PUNTAJE!V165</f>
        <v>26.666666666666668</v>
      </c>
      <c r="J33" s="45">
        <f>+PUNTAJE!Y165</f>
        <v>41.666666666666671</v>
      </c>
      <c r="K33" s="45">
        <f>+PUNTAJE!AA165</f>
        <v>241.38888888888886</v>
      </c>
      <c r="L33" s="45">
        <f>+PUNTAJE!AB165</f>
        <v>30.173611111111107</v>
      </c>
      <c r="M33" s="45">
        <f>+PUNTAJE!AC165</f>
        <v>963</v>
      </c>
      <c r="N33" s="45">
        <f>+PUNTAJE!CC165</f>
        <v>1106</v>
      </c>
      <c r="O33" s="176" t="str">
        <f>+PUNTAJE!CE165</f>
        <v>TARDE</v>
      </c>
      <c r="P33" s="177">
        <f>+PUNTAJE!CF165</f>
        <v>111</v>
      </c>
    </row>
    <row r="34" spans="1:16" ht="12.75">
      <c r="A34" s="45">
        <f>+PUNTAJE!A166</f>
        <v>32</v>
      </c>
      <c r="B34" s="91" t="str">
        <f>+PUNTAJE!B166</f>
        <v>GUZMAN  YARA  OSCAR  MAURICIO</v>
      </c>
      <c r="C34" s="45">
        <f>+PUNTAJE!D166</f>
        <v>41.666666666666671</v>
      </c>
      <c r="D34" s="45">
        <f>+PUNTAJE!G166</f>
        <v>25</v>
      </c>
      <c r="E34" s="45">
        <f>+PUNTAJE!J166</f>
        <v>25</v>
      </c>
      <c r="F34" s="45">
        <f>+PUNTAJE!M166</f>
        <v>20.833333333333336</v>
      </c>
      <c r="G34" s="45">
        <f>+PUNTAJE!P166</f>
        <v>16.666666666666664</v>
      </c>
      <c r="H34" s="45">
        <f>+PUNTAJE!S166</f>
        <v>35.555555555555557</v>
      </c>
      <c r="I34" s="45">
        <f>+PUNTAJE!V166</f>
        <v>26.666666666666668</v>
      </c>
      <c r="J34" s="45">
        <f>+PUNTAJE!Y166</f>
        <v>41.666666666666671</v>
      </c>
      <c r="K34" s="45">
        <f>+PUNTAJE!AA166</f>
        <v>233.05555555555554</v>
      </c>
      <c r="L34" s="45">
        <f>+PUNTAJE!AB166</f>
        <v>29.131944444444443</v>
      </c>
      <c r="M34" s="45">
        <f>+PUNTAJE!AC166</f>
        <v>967</v>
      </c>
      <c r="N34" s="45">
        <f>+PUNTAJE!CC166</f>
        <v>1106</v>
      </c>
      <c r="O34" s="176" t="str">
        <f>+PUNTAJE!CE166</f>
        <v>TARDE</v>
      </c>
      <c r="P34" s="177">
        <f>+PUNTAJE!CF166</f>
        <v>121</v>
      </c>
    </row>
    <row r="35" spans="1:16" ht="12.75">
      <c r="A35" s="45">
        <f>+PUNTAJE!A30</f>
        <v>37</v>
      </c>
      <c r="B35" s="91" t="str">
        <f>+PUNTAJE!B30</f>
        <v>CASTELLANOS  MARIN  VIOLETA  DEL  MAR</v>
      </c>
      <c r="C35" s="45">
        <f>+PUNTAJE!D30</f>
        <v>33.333333333333329</v>
      </c>
      <c r="D35" s="45">
        <f>+PUNTAJE!G30</f>
        <v>45.833333333333329</v>
      </c>
      <c r="E35" s="45">
        <f>+PUNTAJE!J30</f>
        <v>33.333333333333329</v>
      </c>
      <c r="F35" s="45">
        <f>+PUNTAJE!M30</f>
        <v>41.666666666666671</v>
      </c>
      <c r="G35" s="45">
        <f>+PUNTAJE!P30</f>
        <v>37.5</v>
      </c>
      <c r="H35" s="45">
        <f>+PUNTAJE!S30</f>
        <v>31.111111111111111</v>
      </c>
      <c r="I35" s="45">
        <f>+PUNTAJE!V30</f>
        <v>23.333333333333332</v>
      </c>
      <c r="J35" s="45">
        <f>+PUNTAJE!Y30</f>
        <v>41.666666666666671</v>
      </c>
      <c r="K35" s="45">
        <f>+PUNTAJE!AA30</f>
        <v>287.77777777777777</v>
      </c>
      <c r="L35" s="45">
        <f>+PUNTAJE!AB30</f>
        <v>35.972222222222221</v>
      </c>
      <c r="M35" s="45">
        <f>+PUNTAJE!AC30</f>
        <v>942</v>
      </c>
      <c r="N35" s="45">
        <f>+PUNTAJE!CC30</f>
        <v>1101</v>
      </c>
      <c r="O35" s="176" t="str">
        <f>+PUNTAJE!CE30</f>
        <v>MAÑANA</v>
      </c>
      <c r="P35" s="177">
        <f>+PUNTAJE!CF30</f>
        <v>64</v>
      </c>
    </row>
    <row r="36" spans="1:16" ht="12.75">
      <c r="A36" s="45">
        <f>+PUNTAJE!A47</f>
        <v>46</v>
      </c>
      <c r="B36" s="91" t="str">
        <f>+PUNTAJE!B47</f>
        <v>REY  GAMA  SOLANGE</v>
      </c>
      <c r="C36" s="45">
        <f>+PUNTAJE!D47</f>
        <v>41.666666666666671</v>
      </c>
      <c r="D36" s="45">
        <f>+PUNTAJE!G47</f>
        <v>50</v>
      </c>
      <c r="E36" s="45">
        <f>+PUNTAJE!J47</f>
        <v>41.666666666666671</v>
      </c>
      <c r="F36" s="45">
        <f>+PUNTAJE!M47</f>
        <v>37.5</v>
      </c>
      <c r="G36" s="45">
        <f>+PUNTAJE!P47</f>
        <v>66.666666666666657</v>
      </c>
      <c r="H36" s="45">
        <f>+PUNTAJE!S47</f>
        <v>42.222222222222221</v>
      </c>
      <c r="I36" s="45">
        <f>+PUNTAJE!V47</f>
        <v>16.666666666666664</v>
      </c>
      <c r="J36" s="45">
        <f>+PUNTAJE!Y47</f>
        <v>41.666666666666671</v>
      </c>
      <c r="K36" s="45">
        <f>+PUNTAJE!AA47</f>
        <v>338.0555555555556</v>
      </c>
      <c r="L36" s="45">
        <f>+PUNTAJE!AB47</f>
        <v>42.25694444444445</v>
      </c>
      <c r="M36" s="45">
        <f>+PUNTAJE!AC47</f>
        <v>597.20749999999953</v>
      </c>
      <c r="N36" s="45">
        <f>+PUNTAJE!CC47</f>
        <v>1102</v>
      </c>
      <c r="O36" s="176" t="str">
        <f>+PUNTAJE!CE47</f>
        <v>MAÑANA</v>
      </c>
      <c r="P36" s="177">
        <f>+PUNTAJE!CF47</f>
        <v>21</v>
      </c>
    </row>
    <row r="37" spans="1:16" ht="12.75">
      <c r="A37" s="45">
        <f>+PUNTAJE!A159</f>
        <v>107</v>
      </c>
      <c r="B37" s="91" t="str">
        <f>+PUNTAJE!B159</f>
        <v>RATIVA  CALDERON  LORAINE  STHEPANIE</v>
      </c>
      <c r="C37" s="45">
        <f>+PUNTAJE!D159</f>
        <v>41.666666666666671</v>
      </c>
      <c r="D37" s="45">
        <f>+PUNTAJE!G159</f>
        <v>16.666666666666664</v>
      </c>
      <c r="E37" s="45">
        <f>+PUNTAJE!J159</f>
        <v>37.5</v>
      </c>
      <c r="F37" s="45">
        <f>+PUNTAJE!M159</f>
        <v>25</v>
      </c>
      <c r="G37" s="45">
        <f>+PUNTAJE!P159</f>
        <v>58.333333333333336</v>
      </c>
      <c r="H37" s="45">
        <f>+PUNTAJE!S159</f>
        <v>31.111111111111111</v>
      </c>
      <c r="I37" s="45">
        <f>+PUNTAJE!V159</f>
        <v>10</v>
      </c>
      <c r="J37" s="45">
        <f>+PUNTAJE!Y159</f>
        <v>41.666666666666671</v>
      </c>
      <c r="K37" s="45">
        <f>+PUNTAJE!AA159</f>
        <v>261.94444444444446</v>
      </c>
      <c r="L37" s="45">
        <f>+PUNTAJE!AB159</f>
        <v>32.743055555555557</v>
      </c>
      <c r="M37" s="45">
        <f>+PUNTAJE!AC159</f>
        <v>955</v>
      </c>
      <c r="N37" s="45">
        <f>+PUNTAJE!CC159</f>
        <v>1106</v>
      </c>
      <c r="O37" s="176" t="str">
        <f>+PUNTAJE!CE159</f>
        <v>TARDE</v>
      </c>
      <c r="P37" s="177">
        <f>+PUNTAJE!CF159</f>
        <v>83</v>
      </c>
    </row>
    <row r="38" spans="1:16" ht="12.75">
      <c r="A38" s="45">
        <f>+PUNTAJE!A122</f>
        <v>29</v>
      </c>
      <c r="B38" s="91" t="str">
        <f>+PUNTAJE!B122</f>
        <v>SARMIENTO  AGUIRRE  SERGIO  ANDRES</v>
      </c>
      <c r="C38" s="45">
        <f>+PUNTAJE!D122</f>
        <v>75</v>
      </c>
      <c r="D38" s="45">
        <f>+PUNTAJE!G122</f>
        <v>75</v>
      </c>
      <c r="E38" s="45">
        <f>+PUNTAJE!J122</f>
        <v>45.833333333333329</v>
      </c>
      <c r="F38" s="45">
        <f>+PUNTAJE!M122</f>
        <v>75</v>
      </c>
      <c r="G38" s="45">
        <f>+PUNTAJE!P122</f>
        <v>79.166666666666657</v>
      </c>
      <c r="H38" s="45">
        <f>+PUNTAJE!S122</f>
        <v>62.222222222222221</v>
      </c>
      <c r="I38" s="45">
        <f>+PUNTAJE!V122</f>
        <v>56.666666666666664</v>
      </c>
      <c r="J38" s="45">
        <f>+PUNTAJE!Y122</f>
        <v>37.5</v>
      </c>
      <c r="K38" s="45">
        <f>+PUNTAJE!AA122</f>
        <v>506.38888888888891</v>
      </c>
      <c r="L38" s="45">
        <f>+PUNTAJE!AB122</f>
        <v>63.298611111111114</v>
      </c>
      <c r="M38" s="45">
        <f>+PUNTAJE!AC122</f>
        <v>1</v>
      </c>
      <c r="N38" s="45">
        <f>+PUNTAJE!CC122</f>
        <v>1105</v>
      </c>
      <c r="O38" s="176" t="str">
        <f>+PUNTAJE!CE122</f>
        <v>TARDE</v>
      </c>
      <c r="P38" s="177">
        <f>+PUNTAJE!CF122</f>
        <v>1</v>
      </c>
    </row>
    <row r="39" spans="1:16" ht="12.75">
      <c r="A39" s="45">
        <f>+PUNTAJE!A13</f>
        <v>1</v>
      </c>
      <c r="B39" s="91" t="str">
        <f>+PUNTAJE!B13</f>
        <v>ABELLA BEJARANO  BRIEN LEONARDO</v>
      </c>
      <c r="C39" s="45">
        <f>+PUNTAJE!D13</f>
        <v>54.166666666666664</v>
      </c>
      <c r="D39" s="45">
        <f>+PUNTAJE!G13</f>
        <v>66.666666666666657</v>
      </c>
      <c r="E39" s="45">
        <f>+PUNTAJE!J13</f>
        <v>25</v>
      </c>
      <c r="F39" s="45">
        <f>+PUNTAJE!M13</f>
        <v>62.5</v>
      </c>
      <c r="G39" s="45">
        <f>+PUNTAJE!P13</f>
        <v>50</v>
      </c>
      <c r="H39" s="45">
        <f>+PUNTAJE!S13</f>
        <v>71.111111111111114</v>
      </c>
      <c r="I39" s="45">
        <f>+PUNTAJE!V13</f>
        <v>53.333333333333336</v>
      </c>
      <c r="J39" s="45">
        <f>+PUNTAJE!Y13</f>
        <v>37.5</v>
      </c>
      <c r="K39" s="45">
        <f>+PUNTAJE!AA13</f>
        <v>420.27777777777777</v>
      </c>
      <c r="L39" s="45">
        <f>+PUNTAJE!AB13</f>
        <v>52.534722222222221</v>
      </c>
      <c r="M39" s="45">
        <f>+PUNTAJE!AC13</f>
        <v>71.254809428743869</v>
      </c>
      <c r="N39" s="45">
        <f>+PUNTAJE!CC13</f>
        <v>1101</v>
      </c>
      <c r="O39" s="176" t="str">
        <f>+PUNTAJE!CE13</f>
        <v>MAÑANA</v>
      </c>
      <c r="P39" s="177">
        <f>+PUNTAJE!CF13</f>
        <v>4</v>
      </c>
    </row>
    <row r="40" spans="1:16" ht="12.75">
      <c r="A40" s="45">
        <f>+PUNTAJE!A26</f>
        <v>72</v>
      </c>
      <c r="B40" s="91" t="str">
        <f>+PUNTAJE!B26</f>
        <v>ALDANA  GUTIERREZ  DAVID  ANTONIO</v>
      </c>
      <c r="C40" s="45">
        <f>+PUNTAJE!D26</f>
        <v>20.833333333333336</v>
      </c>
      <c r="D40" s="45">
        <f>+PUNTAJE!G26</f>
        <v>41.666666666666671</v>
      </c>
      <c r="E40" s="45">
        <f>+PUNTAJE!J26</f>
        <v>37.5</v>
      </c>
      <c r="F40" s="45">
        <f>+PUNTAJE!M26</f>
        <v>37.5</v>
      </c>
      <c r="G40" s="45">
        <f>+PUNTAJE!P26</f>
        <v>41.666666666666671</v>
      </c>
      <c r="H40" s="45">
        <f>+PUNTAJE!S26</f>
        <v>37.777777777777779</v>
      </c>
      <c r="I40" s="45">
        <f>+PUNTAJE!V26</f>
        <v>53.333333333333336</v>
      </c>
      <c r="J40" s="45">
        <f>+PUNTAJE!Y26</f>
        <v>37.5</v>
      </c>
      <c r="K40" s="45">
        <f>+PUNTAJE!AA26</f>
        <v>307.77777777777777</v>
      </c>
      <c r="L40" s="45">
        <f>+PUNTAJE!AB26</f>
        <v>38.472222222222221</v>
      </c>
      <c r="M40" s="45">
        <f>+PUNTAJE!AC26</f>
        <v>872</v>
      </c>
      <c r="N40" s="45">
        <f>+PUNTAJE!CC26</f>
        <v>1101</v>
      </c>
      <c r="O40" s="176" t="str">
        <f>+PUNTAJE!CE26</f>
        <v>MAÑANA</v>
      </c>
      <c r="P40" s="177">
        <f>+PUNTAJE!CF26</f>
        <v>44</v>
      </c>
    </row>
    <row r="41" spans="1:16" ht="12.75">
      <c r="A41" s="45">
        <f>+PUNTAJE!A21</f>
        <v>114</v>
      </c>
      <c r="B41" s="91" t="str">
        <f>+PUNTAJE!B21</f>
        <v>RAMOS  HINESTROSA  CAROL  JULIETH</v>
      </c>
      <c r="C41" s="45">
        <f>+PUNTAJE!D21</f>
        <v>37.5</v>
      </c>
      <c r="D41" s="45">
        <f>+PUNTAJE!G21</f>
        <v>37.5</v>
      </c>
      <c r="E41" s="45">
        <f>+PUNTAJE!J21</f>
        <v>29.166666666666668</v>
      </c>
      <c r="F41" s="45">
        <f>+PUNTAJE!M21</f>
        <v>37.5</v>
      </c>
      <c r="G41" s="45">
        <f>+PUNTAJE!P21</f>
        <v>50</v>
      </c>
      <c r="H41" s="45">
        <f>+PUNTAJE!S21</f>
        <v>46.666666666666664</v>
      </c>
      <c r="I41" s="45">
        <f>+PUNTAJE!V21</f>
        <v>50</v>
      </c>
      <c r="J41" s="45">
        <f>+PUNTAJE!Y21</f>
        <v>37.5</v>
      </c>
      <c r="K41" s="45">
        <f>+PUNTAJE!AA21</f>
        <v>325.83333333333337</v>
      </c>
      <c r="L41" s="45">
        <f>+PUNTAJE!AB21</f>
        <v>40.729166666666671</v>
      </c>
      <c r="M41" s="45">
        <f>+PUNTAJE!AC21</f>
        <v>735.85104166666679</v>
      </c>
      <c r="N41" s="45">
        <f>+PUNTAJE!CC21</f>
        <v>1101</v>
      </c>
      <c r="O41" s="176" t="str">
        <f>+PUNTAJE!CE21</f>
        <v>MAÑANA</v>
      </c>
      <c r="P41" s="177">
        <f>+PUNTAJE!CF21</f>
        <v>30</v>
      </c>
    </row>
    <row r="42" spans="1:16" ht="12.75">
      <c r="A42" s="45">
        <f>+PUNTAJE!A43</f>
        <v>45</v>
      </c>
      <c r="B42" s="91" t="str">
        <f>+PUNTAJE!B43</f>
        <v>MONTOYA  VELASQUEZ  ZAIRA  LISETH</v>
      </c>
      <c r="C42" s="45">
        <f>+PUNTAJE!D43</f>
        <v>50</v>
      </c>
      <c r="D42" s="45">
        <f>+PUNTAJE!G43</f>
        <v>41.666666666666671</v>
      </c>
      <c r="E42" s="45">
        <f>+PUNTAJE!J43</f>
        <v>33.333333333333329</v>
      </c>
      <c r="F42" s="45">
        <f>+PUNTAJE!M43</f>
        <v>50</v>
      </c>
      <c r="G42" s="45">
        <f>+PUNTAJE!P43</f>
        <v>75</v>
      </c>
      <c r="H42" s="45">
        <f>+PUNTAJE!S43</f>
        <v>37.777777777777779</v>
      </c>
      <c r="I42" s="45">
        <f>+PUNTAJE!V43</f>
        <v>50</v>
      </c>
      <c r="J42" s="45">
        <f>+PUNTAJE!Y43</f>
        <v>37.5</v>
      </c>
      <c r="K42" s="45">
        <f>+PUNTAJE!AA43</f>
        <v>375.27777777777777</v>
      </c>
      <c r="L42" s="45">
        <f>+PUNTAJE!AB43</f>
        <v>46.909722222222221</v>
      </c>
      <c r="M42" s="45">
        <f>+PUNTAJE!AC43</f>
        <v>239.8676611269031</v>
      </c>
      <c r="N42" s="45">
        <f>+PUNTAJE!CC43</f>
        <v>1102</v>
      </c>
      <c r="O42" s="176" t="str">
        <f>+PUNTAJE!CE43</f>
        <v>MAÑANA</v>
      </c>
      <c r="P42" s="177">
        <f>+PUNTAJE!CF43</f>
        <v>7</v>
      </c>
    </row>
    <row r="43" spans="1:16" ht="12.75">
      <c r="A43" s="45">
        <f>+PUNTAJE!A155</f>
        <v>108</v>
      </c>
      <c r="B43" s="91" t="str">
        <f>+PUNTAJE!B155</f>
        <v>SASTRE   QUINTERO  ASTRID  NATALY</v>
      </c>
      <c r="C43" s="45">
        <f>+PUNTAJE!D155</f>
        <v>25</v>
      </c>
      <c r="D43" s="45">
        <f>+PUNTAJE!G155</f>
        <v>33.333333333333329</v>
      </c>
      <c r="E43" s="45">
        <f>+PUNTAJE!J155</f>
        <v>20.833333333333336</v>
      </c>
      <c r="F43" s="45">
        <f>+PUNTAJE!M155</f>
        <v>37.5</v>
      </c>
      <c r="G43" s="45">
        <f>+PUNTAJE!P155</f>
        <v>33.333333333333329</v>
      </c>
      <c r="H43" s="45">
        <f>+PUNTAJE!S155</f>
        <v>37.777777777777779</v>
      </c>
      <c r="I43" s="45">
        <f>+PUNTAJE!V155</f>
        <v>50</v>
      </c>
      <c r="J43" s="45">
        <f>+PUNTAJE!Y155</f>
        <v>37.5</v>
      </c>
      <c r="K43" s="45">
        <f>+PUNTAJE!AA155</f>
        <v>275.27777777777777</v>
      </c>
      <c r="L43" s="45">
        <f>+PUNTAJE!AB155</f>
        <v>34.409722222222221</v>
      </c>
      <c r="M43" s="45">
        <f>+PUNTAJE!AC155</f>
        <v>951</v>
      </c>
      <c r="N43" s="45">
        <f>+PUNTAJE!CC155</f>
        <v>1106</v>
      </c>
      <c r="O43" s="176" t="str">
        <f>+PUNTAJE!CE155</f>
        <v>TARDE</v>
      </c>
      <c r="P43" s="177">
        <f>+PUNTAJE!CF155</f>
        <v>70</v>
      </c>
    </row>
    <row r="44" spans="1:16" ht="12.75">
      <c r="A44" s="45">
        <f>+PUNTAJE!A39</f>
        <v>150</v>
      </c>
      <c r="B44" s="91" t="str">
        <f>+PUNTAJE!B39</f>
        <v>TELLEZ  MARTINEZ  XIOMARA  QUIMBERLY</v>
      </c>
      <c r="C44" s="45">
        <f>+PUNTAJE!D39</f>
        <v>25</v>
      </c>
      <c r="D44" s="45">
        <f>+PUNTAJE!G39</f>
        <v>16.666666666666664</v>
      </c>
      <c r="E44" s="45">
        <f>+PUNTAJE!J39</f>
        <v>20.833333333333336</v>
      </c>
      <c r="F44" s="45">
        <f>+PUNTAJE!M39</f>
        <v>33.333333333333329</v>
      </c>
      <c r="G44" s="45">
        <f>+PUNTAJE!P39</f>
        <v>33.333333333333329</v>
      </c>
      <c r="H44" s="45">
        <f>+PUNTAJE!S39</f>
        <v>20</v>
      </c>
      <c r="I44" s="45">
        <f>+PUNTAJE!V39</f>
        <v>50</v>
      </c>
      <c r="J44" s="45">
        <f>+PUNTAJE!Y39</f>
        <v>37.5</v>
      </c>
      <c r="K44" s="45">
        <f>+PUNTAJE!AA39</f>
        <v>236.66666666666666</v>
      </c>
      <c r="L44" s="45">
        <f>+PUNTAJE!AB39</f>
        <v>29.583333333333332</v>
      </c>
      <c r="M44" s="45">
        <f>+PUNTAJE!AC39</f>
        <v>967</v>
      </c>
      <c r="N44" s="45">
        <f>+PUNTAJE!CC39</f>
        <v>1101</v>
      </c>
      <c r="O44" s="176" t="str">
        <f>+PUNTAJE!CE39</f>
        <v>MAÑANA</v>
      </c>
      <c r="P44" s="177">
        <f>+PUNTAJE!CF39</f>
        <v>116</v>
      </c>
    </row>
    <row r="45" spans="1:16" ht="12.75">
      <c r="A45" s="45">
        <f>+PUNTAJE!A125</f>
        <v>63</v>
      </c>
      <c r="B45" s="91" t="str">
        <f>+PUNTAJE!B125</f>
        <v>PAEZ  MACIAS  JESSICA  MARCELA</v>
      </c>
      <c r="C45" s="45">
        <f>+PUNTAJE!D125</f>
        <v>41.666666666666671</v>
      </c>
      <c r="D45" s="45">
        <f>+PUNTAJE!G125</f>
        <v>41.666666666666671</v>
      </c>
      <c r="E45" s="45">
        <f>+PUNTAJE!J125</f>
        <v>33.333333333333329</v>
      </c>
      <c r="F45" s="45">
        <f>+PUNTAJE!M125</f>
        <v>25</v>
      </c>
      <c r="G45" s="45">
        <f>+PUNTAJE!P125</f>
        <v>66.666666666666657</v>
      </c>
      <c r="H45" s="45">
        <f>+PUNTAJE!S125</f>
        <v>44.444444444444443</v>
      </c>
      <c r="I45" s="45">
        <f>+PUNTAJE!V125</f>
        <v>46.666666666666664</v>
      </c>
      <c r="J45" s="45">
        <f>+PUNTAJE!Y125</f>
        <v>37.5</v>
      </c>
      <c r="K45" s="45">
        <f>+PUNTAJE!AA125</f>
        <v>336.94444444444446</v>
      </c>
      <c r="L45" s="45">
        <f>+PUNTAJE!AB125</f>
        <v>42.118055555555557</v>
      </c>
      <c r="M45" s="45">
        <f>+PUNTAJE!AC125</f>
        <v>612.15289351851789</v>
      </c>
      <c r="N45" s="45">
        <f>+PUNTAJE!CC125</f>
        <v>1105</v>
      </c>
      <c r="O45" s="176" t="str">
        <f>+PUNTAJE!CE125</f>
        <v>TARDE</v>
      </c>
      <c r="P45" s="177">
        <f>+PUNTAJE!CF125</f>
        <v>24</v>
      </c>
    </row>
    <row r="46" spans="1:16" ht="12.75">
      <c r="A46" s="45">
        <f>+PUNTAJE!A17</f>
        <v>4</v>
      </c>
      <c r="B46" s="91" t="str">
        <f>+PUNTAJE!B17</f>
        <v>GORDON  CORTES  IVER  SANTIAGO</v>
      </c>
      <c r="C46" s="45">
        <f>+PUNTAJE!D17</f>
        <v>41.666666666666671</v>
      </c>
      <c r="D46" s="45">
        <f>+PUNTAJE!G17</f>
        <v>58.333333333333336</v>
      </c>
      <c r="E46" s="45">
        <f>+PUNTAJE!J17</f>
        <v>41.666666666666671</v>
      </c>
      <c r="F46" s="45">
        <f>+PUNTAJE!M17</f>
        <v>50</v>
      </c>
      <c r="G46" s="45">
        <f>+PUNTAJE!P17</f>
        <v>50</v>
      </c>
      <c r="H46" s="45">
        <f>+PUNTAJE!S17</f>
        <v>37.777777777777779</v>
      </c>
      <c r="I46" s="45">
        <f>+PUNTAJE!V17</f>
        <v>43.333333333333336</v>
      </c>
      <c r="J46" s="45">
        <f>+PUNTAJE!Y17</f>
        <v>37.5</v>
      </c>
      <c r="K46" s="45">
        <f>+PUNTAJE!AA17</f>
        <v>360.27777777777777</v>
      </c>
      <c r="L46" s="45">
        <f>+PUNTAJE!AB17</f>
        <v>45.034722222222221</v>
      </c>
      <c r="M46" s="45">
        <f>+PUNTAJE!AC17</f>
        <v>356.94701710224638</v>
      </c>
      <c r="N46" s="45">
        <f>+PUNTAJE!CC17</f>
        <v>1101</v>
      </c>
      <c r="O46" s="176" t="str">
        <f>+PUNTAJE!CE17</f>
        <v>MAÑANA</v>
      </c>
      <c r="P46" s="177">
        <f>+PUNTAJE!CF17</f>
        <v>15</v>
      </c>
    </row>
    <row r="47" spans="1:16" ht="12.75">
      <c r="A47" s="45">
        <f>+PUNTAJE!A90</f>
        <v>18</v>
      </c>
      <c r="B47" s="91" t="str">
        <f>+PUNTAJE!B90</f>
        <v>MORENO  CALDERON  MIGUEL  ANGEL</v>
      </c>
      <c r="C47" s="45">
        <f>+PUNTAJE!D90</f>
        <v>29.166666666666668</v>
      </c>
      <c r="D47" s="45">
        <f>+PUNTAJE!G90</f>
        <v>54.166666666666664</v>
      </c>
      <c r="E47" s="45">
        <f>+PUNTAJE!J90</f>
        <v>37.5</v>
      </c>
      <c r="F47" s="45">
        <f>+PUNTAJE!M90</f>
        <v>8.3333333333333321</v>
      </c>
      <c r="G47" s="45">
        <f>+PUNTAJE!P90</f>
        <v>20.833333333333336</v>
      </c>
      <c r="H47" s="45">
        <f>+PUNTAJE!S90</f>
        <v>28.888888888888886</v>
      </c>
      <c r="I47" s="45">
        <f>+PUNTAJE!V90</f>
        <v>43.333333333333336</v>
      </c>
      <c r="J47" s="45">
        <f>+PUNTAJE!Y90</f>
        <v>37.5</v>
      </c>
      <c r="K47" s="45">
        <f>+PUNTAJE!AA90</f>
        <v>259.72222222222223</v>
      </c>
      <c r="L47" s="45">
        <f>+PUNTAJE!AB90</f>
        <v>32.465277777777779</v>
      </c>
      <c r="M47" s="45">
        <f>+PUNTAJE!AC90</f>
        <v>955</v>
      </c>
      <c r="N47" s="45">
        <f>+PUNTAJE!CC90</f>
        <v>1103</v>
      </c>
      <c r="O47" s="176" t="str">
        <f>+PUNTAJE!CE90</f>
        <v>MAÑANA</v>
      </c>
      <c r="P47" s="177">
        <f>+PUNTAJE!CF90</f>
        <v>86</v>
      </c>
    </row>
    <row r="48" spans="1:16" ht="12.75">
      <c r="A48" s="45">
        <f>+PUNTAJE!A110</f>
        <v>58</v>
      </c>
      <c r="B48" s="91" t="str">
        <f>+PUNTAJE!B110</f>
        <v>RINCON  CASTILLA  JOHAN  SEBASTIAN</v>
      </c>
      <c r="C48" s="45">
        <f>+PUNTAJE!D110</f>
        <v>37.5</v>
      </c>
      <c r="D48" s="45">
        <f>+PUNTAJE!G110</f>
        <v>66.666666666666657</v>
      </c>
      <c r="E48" s="45">
        <f>+PUNTAJE!J110</f>
        <v>41.666666666666671</v>
      </c>
      <c r="F48" s="45">
        <f>+PUNTAJE!M110</f>
        <v>66.666666666666657</v>
      </c>
      <c r="G48" s="45">
        <f>+PUNTAJE!P110</f>
        <v>45.833333333333329</v>
      </c>
      <c r="H48" s="45">
        <f>+PUNTAJE!S110</f>
        <v>40</v>
      </c>
      <c r="I48" s="45">
        <f>+PUNTAJE!V110</f>
        <v>40</v>
      </c>
      <c r="J48" s="45">
        <f>+PUNTAJE!Y110</f>
        <v>37.5</v>
      </c>
      <c r="K48" s="45">
        <f>+PUNTAJE!AA110</f>
        <v>375.83333333333331</v>
      </c>
      <c r="L48" s="45">
        <f>+PUNTAJE!AB110</f>
        <v>46.979166666666664</v>
      </c>
      <c r="M48" s="45">
        <f>+PUNTAJE!AC110</f>
        <v>236.36214393380089</v>
      </c>
      <c r="N48" s="45">
        <f>+PUNTAJE!CC110</f>
        <v>1104</v>
      </c>
      <c r="O48" s="176" t="str">
        <f>+PUNTAJE!CE110</f>
        <v>TARDE</v>
      </c>
      <c r="P48" s="177">
        <f>+PUNTAJE!CF110</f>
        <v>5</v>
      </c>
    </row>
    <row r="49" spans="1:16" ht="12.75">
      <c r="A49" s="45">
        <f>+PUNTAJE!A36</f>
        <v>38</v>
      </c>
      <c r="B49" s="91" t="str">
        <f>+PUNTAJE!B36</f>
        <v>GOMEZ  MUÑOZ  ALEJANDRA</v>
      </c>
      <c r="C49" s="45">
        <f>+PUNTAJE!D36</f>
        <v>41.666666666666671</v>
      </c>
      <c r="D49" s="45">
        <f>+PUNTAJE!G36</f>
        <v>16.666666666666664</v>
      </c>
      <c r="E49" s="45">
        <f>+PUNTAJE!J36</f>
        <v>12.5</v>
      </c>
      <c r="F49" s="45">
        <f>+PUNTAJE!M36</f>
        <v>37.5</v>
      </c>
      <c r="G49" s="45">
        <f>+PUNTAJE!P36</f>
        <v>29.166666666666668</v>
      </c>
      <c r="H49" s="45">
        <f>+PUNTAJE!S36</f>
        <v>37.777777777777779</v>
      </c>
      <c r="I49" s="45">
        <f>+PUNTAJE!V36</f>
        <v>40</v>
      </c>
      <c r="J49" s="45">
        <f>+PUNTAJE!Y36</f>
        <v>37.5</v>
      </c>
      <c r="K49" s="45">
        <f>+PUNTAJE!AA36</f>
        <v>252.77777777777777</v>
      </c>
      <c r="L49" s="45">
        <f>+PUNTAJE!AB36</f>
        <v>31.597222222222221</v>
      </c>
      <c r="M49" s="45">
        <f>+PUNTAJE!AC36</f>
        <v>959</v>
      </c>
      <c r="N49" s="45">
        <f>+PUNTAJE!CC36</f>
        <v>1101</v>
      </c>
      <c r="O49" s="176" t="str">
        <f>+PUNTAJE!CE36</f>
        <v>MAÑANA</v>
      </c>
      <c r="P49" s="177">
        <f>+PUNTAJE!CF36</f>
        <v>94</v>
      </c>
    </row>
    <row r="50" spans="1:16" ht="12.75">
      <c r="A50" s="45">
        <f>+PUNTAJE!A124</f>
        <v>135</v>
      </c>
      <c r="B50" s="91" t="str">
        <f>+PUNTAJE!B124</f>
        <v>JIMENEZ  MARIN  DANIEL  ALEXANDER</v>
      </c>
      <c r="C50" s="45">
        <f>+PUNTAJE!D124</f>
        <v>45.833333333333329</v>
      </c>
      <c r="D50" s="45">
        <f>+PUNTAJE!G124</f>
        <v>41.666666666666671</v>
      </c>
      <c r="E50" s="45">
        <f>+PUNTAJE!J124</f>
        <v>37.5</v>
      </c>
      <c r="F50" s="45">
        <f>+PUNTAJE!M124</f>
        <v>37.5</v>
      </c>
      <c r="G50" s="45">
        <f>+PUNTAJE!P124</f>
        <v>62.5</v>
      </c>
      <c r="H50" s="45">
        <f>+PUNTAJE!S124</f>
        <v>35.555555555555557</v>
      </c>
      <c r="I50" s="45">
        <f>+PUNTAJE!V124</f>
        <v>40</v>
      </c>
      <c r="J50" s="45">
        <f>+PUNTAJE!Y124</f>
        <v>37.5</v>
      </c>
      <c r="K50" s="45">
        <f>+PUNTAJE!AA124</f>
        <v>338.05555555555554</v>
      </c>
      <c r="L50" s="45">
        <f>+PUNTAJE!AB124</f>
        <v>42.256944444444443</v>
      </c>
      <c r="M50" s="45">
        <f>+PUNTAJE!AC124</f>
        <v>597.20750000000044</v>
      </c>
      <c r="N50" s="45">
        <f>+PUNTAJE!CC124</f>
        <v>1105</v>
      </c>
      <c r="O50" s="176" t="str">
        <f>+PUNTAJE!CE124</f>
        <v>TARDE</v>
      </c>
      <c r="P50" s="177">
        <f>+PUNTAJE!CF124</f>
        <v>22</v>
      </c>
    </row>
    <row r="51" spans="1:16" ht="12.75">
      <c r="A51" s="45">
        <f>+PUNTAJE!A157</f>
        <v>31</v>
      </c>
      <c r="B51" s="91" t="str">
        <f>+PUNTAJE!B157</f>
        <v>CIPAGAUTA  JURADO  JEISON  FELIPE</v>
      </c>
      <c r="C51" s="45">
        <f>+PUNTAJE!D157</f>
        <v>16.666666666666664</v>
      </c>
      <c r="D51" s="45">
        <f>+PUNTAJE!G157</f>
        <v>33.333333333333329</v>
      </c>
      <c r="E51" s="45">
        <f>+PUNTAJE!J157</f>
        <v>41.666666666666671</v>
      </c>
      <c r="F51" s="45">
        <f>+PUNTAJE!M157</f>
        <v>29.166666666666668</v>
      </c>
      <c r="G51" s="45">
        <f>+PUNTAJE!P157</f>
        <v>37.5</v>
      </c>
      <c r="H51" s="45">
        <f>+PUNTAJE!S157</f>
        <v>40</v>
      </c>
      <c r="I51" s="45">
        <f>+PUNTAJE!V157</f>
        <v>36.666666666666664</v>
      </c>
      <c r="J51" s="45">
        <f>+PUNTAJE!Y157</f>
        <v>37.5</v>
      </c>
      <c r="K51" s="45">
        <f>+PUNTAJE!AA157</f>
        <v>272.5</v>
      </c>
      <c r="L51" s="45">
        <f>+PUNTAJE!AB157</f>
        <v>34.0625</v>
      </c>
      <c r="M51" s="45">
        <f>+PUNTAJE!AC157</f>
        <v>951</v>
      </c>
      <c r="N51" s="45">
        <f>+PUNTAJE!CC157</f>
        <v>1106</v>
      </c>
      <c r="O51" s="176" t="str">
        <f>+PUNTAJE!CE157</f>
        <v>TARDE</v>
      </c>
      <c r="P51" s="177">
        <f>+PUNTAJE!CF157</f>
        <v>74</v>
      </c>
    </row>
    <row r="52" spans="1:16" ht="12.75">
      <c r="A52" s="45">
        <f>+PUNTAJE!A149</f>
        <v>34</v>
      </c>
      <c r="B52" s="91" t="str">
        <f>+PUNTAJE!B149</f>
        <v>QUIROGA  REY  NICOLAS</v>
      </c>
      <c r="C52" s="45">
        <f>+PUNTAJE!D149</f>
        <v>45.833333333333329</v>
      </c>
      <c r="D52" s="45">
        <f>+PUNTAJE!G149</f>
        <v>50</v>
      </c>
      <c r="E52" s="45">
        <f>+PUNTAJE!J149</f>
        <v>20.833333333333336</v>
      </c>
      <c r="F52" s="45">
        <f>+PUNTAJE!M149</f>
        <v>50</v>
      </c>
      <c r="G52" s="45">
        <f>+PUNTAJE!P149</f>
        <v>58.333333333333336</v>
      </c>
      <c r="H52" s="45">
        <f>+PUNTAJE!S149</f>
        <v>37.777777777777779</v>
      </c>
      <c r="I52" s="45">
        <f>+PUNTAJE!V149</f>
        <v>36.666666666666664</v>
      </c>
      <c r="J52" s="45">
        <f>+PUNTAJE!Y149</f>
        <v>37.5</v>
      </c>
      <c r="K52" s="45">
        <f>+PUNTAJE!AA149</f>
        <v>336.94444444444446</v>
      </c>
      <c r="L52" s="45">
        <f>+PUNTAJE!AB149</f>
        <v>42.118055555555557</v>
      </c>
      <c r="M52" s="45">
        <f>+PUNTAJE!AC149</f>
        <v>612.15289351851789</v>
      </c>
      <c r="N52" s="45">
        <f>+PUNTAJE!CC149</f>
        <v>1106</v>
      </c>
      <c r="O52" s="176" t="str">
        <f>+PUNTAJE!CE149</f>
        <v>TARDE</v>
      </c>
      <c r="P52" s="177">
        <f>+PUNTAJE!CF149</f>
        <v>23</v>
      </c>
    </row>
    <row r="53" spans="1:16" ht="12.75">
      <c r="A53" s="45">
        <f>+PUNTAJE!A98</f>
        <v>52</v>
      </c>
      <c r="B53" s="91" t="str">
        <f>+PUNTAJE!B98</f>
        <v>NOVOA   POVEDA  KELLY  JOHANA</v>
      </c>
      <c r="C53" s="45">
        <f>+PUNTAJE!D98</f>
        <v>8.3333333333333321</v>
      </c>
      <c r="D53" s="45">
        <f>+PUNTAJE!G98</f>
        <v>29.166666666666668</v>
      </c>
      <c r="E53" s="45">
        <f>+PUNTAJE!J98</f>
        <v>33.333333333333329</v>
      </c>
      <c r="F53" s="45">
        <f>+PUNTAJE!M98</f>
        <v>29.166666666666668</v>
      </c>
      <c r="G53" s="45">
        <f>+PUNTAJE!P98</f>
        <v>25</v>
      </c>
      <c r="H53" s="45">
        <f>+PUNTAJE!S98</f>
        <v>33.333333333333329</v>
      </c>
      <c r="I53" s="45">
        <f>+PUNTAJE!V98</f>
        <v>36.666666666666664</v>
      </c>
      <c r="J53" s="45">
        <f>+PUNTAJE!Y98</f>
        <v>37.5</v>
      </c>
      <c r="K53" s="45">
        <f>+PUNTAJE!AA98</f>
        <v>232.49999999999997</v>
      </c>
      <c r="L53" s="45">
        <f>+PUNTAJE!AB98</f>
        <v>29.062499999999996</v>
      </c>
      <c r="M53" s="45">
        <f>+PUNTAJE!AC98</f>
        <v>967</v>
      </c>
      <c r="N53" s="45">
        <f>+PUNTAJE!CC98</f>
        <v>1103</v>
      </c>
      <c r="O53" s="176" t="str">
        <f>+PUNTAJE!CE98</f>
        <v>MAÑANA</v>
      </c>
      <c r="P53" s="177">
        <f>+PUNTAJE!CF98</f>
        <v>123</v>
      </c>
    </row>
    <row r="54" spans="1:16" ht="12.75">
      <c r="A54" s="45">
        <f>+PUNTAJE!A48</f>
        <v>79</v>
      </c>
      <c r="B54" s="91" t="str">
        <f>+PUNTAJE!B48</f>
        <v>ALVAREZ  CARREÑO  YESSICA  ALEJANDRA</v>
      </c>
      <c r="C54" s="45">
        <f>+PUNTAJE!D48</f>
        <v>29.166666666666668</v>
      </c>
      <c r="D54" s="45">
        <f>+PUNTAJE!G48</f>
        <v>58.333333333333336</v>
      </c>
      <c r="E54" s="45">
        <f>+PUNTAJE!J48</f>
        <v>20.833333333333336</v>
      </c>
      <c r="F54" s="45">
        <f>+PUNTAJE!M48</f>
        <v>50</v>
      </c>
      <c r="G54" s="45">
        <f>+PUNTAJE!P48</f>
        <v>58.333333333333336</v>
      </c>
      <c r="H54" s="45">
        <f>+PUNTAJE!S48</f>
        <v>40</v>
      </c>
      <c r="I54" s="45">
        <f>+PUNTAJE!V48</f>
        <v>33.333333333333329</v>
      </c>
      <c r="J54" s="45">
        <f>+PUNTAJE!Y48</f>
        <v>37.5</v>
      </c>
      <c r="K54" s="45">
        <f>+PUNTAJE!AA48</f>
        <v>327.5</v>
      </c>
      <c r="L54" s="45">
        <f>+PUNTAJE!AB48</f>
        <v>40.9375</v>
      </c>
      <c r="M54" s="45">
        <f>+PUNTAJE!AC48</f>
        <v>718.34937499999978</v>
      </c>
      <c r="N54" s="45">
        <f>+PUNTAJE!CC48</f>
        <v>1102</v>
      </c>
      <c r="O54" s="176" t="str">
        <f>+PUNTAJE!CE48</f>
        <v>MAÑANA</v>
      </c>
      <c r="P54" s="177">
        <f>+PUNTAJE!CF48</f>
        <v>28</v>
      </c>
    </row>
    <row r="55" spans="1:16" ht="12.75">
      <c r="A55" s="45">
        <f>+PUNTAJE!A132</f>
        <v>134</v>
      </c>
      <c r="B55" s="91" t="str">
        <f>+PUNTAJE!B132</f>
        <v>ESCAMILLA  VILLARRAGA  LEIDY  LORENA</v>
      </c>
      <c r="C55" s="45">
        <f>+PUNTAJE!D132</f>
        <v>29.166666666666668</v>
      </c>
      <c r="D55" s="45">
        <f>+PUNTAJE!G132</f>
        <v>45.833333333333329</v>
      </c>
      <c r="E55" s="45">
        <f>+PUNTAJE!J132</f>
        <v>29.166666666666668</v>
      </c>
      <c r="F55" s="45">
        <f>+PUNTAJE!M132</f>
        <v>20.833333333333336</v>
      </c>
      <c r="G55" s="45">
        <f>+PUNTAJE!P132</f>
        <v>50</v>
      </c>
      <c r="H55" s="45">
        <f>+PUNTAJE!S132</f>
        <v>28.888888888888886</v>
      </c>
      <c r="I55" s="45">
        <f>+PUNTAJE!V132</f>
        <v>33.333333333333329</v>
      </c>
      <c r="J55" s="45">
        <f>+PUNTAJE!Y132</f>
        <v>37.5</v>
      </c>
      <c r="K55" s="45">
        <f>+PUNTAJE!AA132</f>
        <v>274.72222222222223</v>
      </c>
      <c r="L55" s="45">
        <f>+PUNTAJE!AB132</f>
        <v>34.340277777777779</v>
      </c>
      <c r="M55" s="45">
        <f>+PUNTAJE!AC132</f>
        <v>951</v>
      </c>
      <c r="N55" s="45">
        <f>+PUNTAJE!CC132</f>
        <v>1105</v>
      </c>
      <c r="O55" s="176" t="str">
        <f>+PUNTAJE!CE132</f>
        <v>TARDE</v>
      </c>
      <c r="P55" s="177">
        <f>+PUNTAJE!CF132</f>
        <v>71</v>
      </c>
    </row>
    <row r="56" spans="1:16" ht="12.75">
      <c r="A56" s="45">
        <f>+PUNTAJE!A27</f>
        <v>75</v>
      </c>
      <c r="B56" s="91" t="str">
        <f>+PUNTAJE!B27</f>
        <v>HERNANDEZ  MORENO  ANDREA  VANESSA</v>
      </c>
      <c r="C56" s="45">
        <f>+PUNTAJE!D27</f>
        <v>25</v>
      </c>
      <c r="D56" s="45">
        <f>+PUNTAJE!G27</f>
        <v>45.833333333333329</v>
      </c>
      <c r="E56" s="45">
        <f>+PUNTAJE!J27</f>
        <v>41.666666666666671</v>
      </c>
      <c r="F56" s="45">
        <f>+PUNTAJE!M27</f>
        <v>29.166666666666668</v>
      </c>
      <c r="G56" s="45">
        <f>+PUNTAJE!P27</f>
        <v>54.166666666666664</v>
      </c>
      <c r="H56" s="45">
        <f>+PUNTAJE!S27</f>
        <v>40</v>
      </c>
      <c r="I56" s="45">
        <f>+PUNTAJE!V27</f>
        <v>30</v>
      </c>
      <c r="J56" s="45">
        <f>+PUNTAJE!Y27</f>
        <v>37.5</v>
      </c>
      <c r="K56" s="45">
        <f>+PUNTAJE!AA27</f>
        <v>303.33333333333331</v>
      </c>
      <c r="L56" s="45">
        <f>+PUNTAJE!AB27</f>
        <v>37.916666666666664</v>
      </c>
      <c r="M56" s="45">
        <f>+PUNTAJE!AC27</f>
        <v>894</v>
      </c>
      <c r="N56" s="45">
        <f>+PUNTAJE!CC27</f>
        <v>1101</v>
      </c>
      <c r="O56" s="176" t="str">
        <f>+PUNTAJE!CE27</f>
        <v>MAÑANA</v>
      </c>
      <c r="P56" s="177">
        <f>+PUNTAJE!CF27</f>
        <v>48</v>
      </c>
    </row>
    <row r="57" spans="1:16" ht="12.75">
      <c r="A57" s="45">
        <f>+PUNTAJE!A161</f>
        <v>143</v>
      </c>
      <c r="B57" s="91" t="str">
        <f>+PUNTAJE!B161</f>
        <v>SUAREZ TORO  KATHERIN ANDREA</v>
      </c>
      <c r="C57" s="45">
        <f>+PUNTAJE!D161</f>
        <v>20.833333333333336</v>
      </c>
      <c r="D57" s="45">
        <f>+PUNTAJE!G161</f>
        <v>50</v>
      </c>
      <c r="E57" s="45">
        <f>+PUNTAJE!J161</f>
        <v>16.666666666666664</v>
      </c>
      <c r="F57" s="45">
        <f>+PUNTAJE!M161</f>
        <v>41.666666666666671</v>
      </c>
      <c r="G57" s="45">
        <f>+PUNTAJE!P161</f>
        <v>37.5</v>
      </c>
      <c r="H57" s="45">
        <f>+PUNTAJE!S161</f>
        <v>22.222222222222221</v>
      </c>
      <c r="I57" s="45">
        <f>+PUNTAJE!V161</f>
        <v>30</v>
      </c>
      <c r="J57" s="45">
        <f>+PUNTAJE!Y161</f>
        <v>37.5</v>
      </c>
      <c r="K57" s="45">
        <f>+PUNTAJE!AA161</f>
        <v>256.38888888888891</v>
      </c>
      <c r="L57" s="45">
        <f>+PUNTAJE!AB161</f>
        <v>32.048611111111114</v>
      </c>
      <c r="M57" s="45">
        <f>+PUNTAJE!AC161</f>
        <v>959</v>
      </c>
      <c r="N57" s="45">
        <f>+PUNTAJE!CC161</f>
        <v>1106</v>
      </c>
      <c r="O57" s="176" t="str">
        <f>+PUNTAJE!CE161</f>
        <v>TARDE</v>
      </c>
      <c r="P57" s="177">
        <f>+PUNTAJE!CF161</f>
        <v>89</v>
      </c>
    </row>
    <row r="58" spans="1:16" ht="12.75">
      <c r="A58" s="45">
        <f>+PUNTAJE!A156</f>
        <v>176</v>
      </c>
      <c r="B58" s="91" t="str">
        <f>+PUNTAJE!B156</f>
        <v>LARA PINEDA  LAURA  CAROLINA</v>
      </c>
      <c r="C58" s="45">
        <f>+PUNTAJE!D156</f>
        <v>20.833333333333336</v>
      </c>
      <c r="D58" s="45">
        <f>+PUNTAJE!G156</f>
        <v>25</v>
      </c>
      <c r="E58" s="45">
        <f>+PUNTAJE!J156</f>
        <v>37.5</v>
      </c>
      <c r="F58" s="45">
        <f>+PUNTAJE!M156</f>
        <v>33.333333333333329</v>
      </c>
      <c r="G58" s="45">
        <f>+PUNTAJE!P156</f>
        <v>50</v>
      </c>
      <c r="H58" s="45">
        <f>+PUNTAJE!S156</f>
        <v>46.666666666666664</v>
      </c>
      <c r="I58" s="45">
        <f>+PUNTAJE!V156</f>
        <v>23.333333333333332</v>
      </c>
      <c r="J58" s="45">
        <f>+PUNTAJE!Y156</f>
        <v>37.5</v>
      </c>
      <c r="K58" s="45">
        <f>+PUNTAJE!AA156</f>
        <v>274.16666666666669</v>
      </c>
      <c r="L58" s="45">
        <f>+PUNTAJE!AB156</f>
        <v>34.270833333333336</v>
      </c>
      <c r="M58" s="45">
        <f>+PUNTAJE!AC156</f>
        <v>951</v>
      </c>
      <c r="N58" s="45">
        <f>+PUNTAJE!CC156</f>
        <v>1106</v>
      </c>
      <c r="O58" s="176" t="str">
        <f>+PUNTAJE!CE156</f>
        <v>TARDE</v>
      </c>
      <c r="P58" s="177">
        <f>+PUNTAJE!CF156</f>
        <v>72</v>
      </c>
    </row>
    <row r="59" spans="1:16" ht="12.75">
      <c r="A59" s="45">
        <f>+PUNTAJE!A105</f>
        <v>49</v>
      </c>
      <c r="B59" s="91" t="str">
        <f>+PUNTAJE!B105</f>
        <v>CASTAÑO  SERRANO  ALEJANDRA</v>
      </c>
      <c r="C59" s="45">
        <f>+PUNTAJE!D105</f>
        <v>20.833333333333336</v>
      </c>
      <c r="D59" s="45">
        <f>+PUNTAJE!G105</f>
        <v>25</v>
      </c>
      <c r="E59" s="45">
        <f>+PUNTAJE!J105</f>
        <v>16.666666666666664</v>
      </c>
      <c r="F59" s="45">
        <f>+PUNTAJE!M105</f>
        <v>20.833333333333336</v>
      </c>
      <c r="G59" s="45">
        <f>+PUNTAJE!P105</f>
        <v>20.833333333333336</v>
      </c>
      <c r="H59" s="45">
        <f>+PUNTAJE!S105</f>
        <v>35.555555555555557</v>
      </c>
      <c r="I59" s="45">
        <f>+PUNTAJE!V105</f>
        <v>23.333333333333332</v>
      </c>
      <c r="J59" s="45">
        <f>+PUNTAJE!Y105</f>
        <v>37.5</v>
      </c>
      <c r="K59" s="45">
        <f>+PUNTAJE!AA105</f>
        <v>200.55555555555557</v>
      </c>
      <c r="L59" s="45">
        <f>+PUNTAJE!AB105</f>
        <v>25.069444444444446</v>
      </c>
      <c r="M59" s="45">
        <f>+PUNTAJE!AC105</f>
        <v>979</v>
      </c>
      <c r="N59" s="45">
        <f>+PUNTAJE!CC105</f>
        <v>1103</v>
      </c>
      <c r="O59" s="176" t="str">
        <f>+PUNTAJE!CE105</f>
        <v>MAÑANA</v>
      </c>
      <c r="P59" s="177">
        <f>+PUNTAJE!CF105</f>
        <v>156</v>
      </c>
    </row>
    <row r="60" spans="1:16" ht="12.75">
      <c r="A60" s="45">
        <f>+PUNTAJE!A135</f>
        <v>64</v>
      </c>
      <c r="B60" s="91" t="str">
        <f>+PUNTAJE!B135</f>
        <v>ROMERO  MARTINEZ  KAREN  LORENA</v>
      </c>
      <c r="C60" s="45">
        <f>+PUNTAJE!D135</f>
        <v>29.166666666666668</v>
      </c>
      <c r="D60" s="45">
        <f>+PUNTAJE!G135</f>
        <v>45.833333333333329</v>
      </c>
      <c r="E60" s="45">
        <f>+PUNTAJE!J135</f>
        <v>25</v>
      </c>
      <c r="F60" s="45">
        <f>+PUNTAJE!M135</f>
        <v>20.833333333333336</v>
      </c>
      <c r="G60" s="45">
        <f>+PUNTAJE!P135</f>
        <v>45.833333333333329</v>
      </c>
      <c r="H60" s="45">
        <f>+PUNTAJE!S135</f>
        <v>22.222222222222221</v>
      </c>
      <c r="I60" s="45">
        <f>+PUNTAJE!V135</f>
        <v>23.333333333333332</v>
      </c>
      <c r="J60" s="45">
        <f>+PUNTAJE!Y135</f>
        <v>37.5</v>
      </c>
      <c r="K60" s="45">
        <f>+PUNTAJE!AA135</f>
        <v>249.72222222222226</v>
      </c>
      <c r="L60" s="45">
        <f>+PUNTAJE!AB135</f>
        <v>31.215277777777782</v>
      </c>
      <c r="M60" s="45">
        <f>+PUNTAJE!AC135</f>
        <v>959</v>
      </c>
      <c r="N60" s="45">
        <f>+PUNTAJE!CC135</f>
        <v>1105</v>
      </c>
      <c r="O60" s="176" t="str">
        <f>+PUNTAJE!CE135</f>
        <v>TARDE</v>
      </c>
      <c r="P60" s="177">
        <f>+PUNTAJE!CF135</f>
        <v>97</v>
      </c>
    </row>
    <row r="61" spans="1:16" ht="12.75">
      <c r="A61" s="45">
        <f>+PUNTAJE!A25</f>
        <v>109</v>
      </c>
      <c r="B61" s="91" t="str">
        <f>+PUNTAJE!B25</f>
        <v>AMADO  SUAREZ  YESSICA  BIBIANA</v>
      </c>
      <c r="C61" s="45">
        <f>+PUNTAJE!D25</f>
        <v>37.5</v>
      </c>
      <c r="D61" s="45">
        <f>+PUNTAJE!G25</f>
        <v>33.333333333333329</v>
      </c>
      <c r="E61" s="45">
        <f>+PUNTAJE!J25</f>
        <v>33.333333333333329</v>
      </c>
      <c r="F61" s="45">
        <f>+PUNTAJE!M25</f>
        <v>16.666666666666664</v>
      </c>
      <c r="G61" s="45">
        <f>+PUNTAJE!P25</f>
        <v>58.333333333333336</v>
      </c>
      <c r="H61" s="45">
        <f>+PUNTAJE!S25</f>
        <v>48.888888888888886</v>
      </c>
      <c r="I61" s="45">
        <f>+PUNTAJE!V25</f>
        <v>53.333333333333336</v>
      </c>
      <c r="J61" s="45">
        <f>+PUNTAJE!Y25</f>
        <v>33.333333333333329</v>
      </c>
      <c r="K61" s="45">
        <f>+PUNTAJE!AA25</f>
        <v>314.72222222222217</v>
      </c>
      <c r="L61" s="45">
        <f>+PUNTAJE!AB25</f>
        <v>39.340277777777771</v>
      </c>
      <c r="M61" s="45">
        <f>+PUNTAJE!AC25</f>
        <v>828</v>
      </c>
      <c r="N61" s="45">
        <f>+PUNTAJE!CC25</f>
        <v>1101</v>
      </c>
      <c r="O61" s="176" t="str">
        <f>+PUNTAJE!CE25</f>
        <v>MAÑANA</v>
      </c>
      <c r="P61" s="177">
        <f>+PUNTAJE!CF25</f>
        <v>40</v>
      </c>
    </row>
    <row r="62" spans="1:16" ht="12.75">
      <c r="A62" s="45">
        <f>+PUNTAJE!A51</f>
        <v>47</v>
      </c>
      <c r="B62" s="91" t="str">
        <f>+PUNTAJE!B51</f>
        <v>SIERRA MARIN  PAULA  ANDREA</v>
      </c>
      <c r="C62" s="45">
        <f>+PUNTAJE!D51</f>
        <v>37.5</v>
      </c>
      <c r="D62" s="45">
        <f>+PUNTAJE!G51</f>
        <v>33.333333333333329</v>
      </c>
      <c r="E62" s="45">
        <f>+PUNTAJE!J51</f>
        <v>25</v>
      </c>
      <c r="F62" s="45">
        <f>+PUNTAJE!M51</f>
        <v>25</v>
      </c>
      <c r="G62" s="45">
        <f>+PUNTAJE!P51</f>
        <v>66.666666666666657</v>
      </c>
      <c r="H62" s="45">
        <f>+PUNTAJE!S51</f>
        <v>44.444444444444443</v>
      </c>
      <c r="I62" s="45">
        <f>+PUNTAJE!V51</f>
        <v>46.666666666666664</v>
      </c>
      <c r="J62" s="45">
        <f>+PUNTAJE!Y51</f>
        <v>33.333333333333329</v>
      </c>
      <c r="K62" s="45">
        <f>+PUNTAJE!AA51</f>
        <v>311.94444444444446</v>
      </c>
      <c r="L62" s="45">
        <f>+PUNTAJE!AB51</f>
        <v>38.993055555555557</v>
      </c>
      <c r="M62" s="45">
        <f>+PUNTAJE!AC51</f>
        <v>847</v>
      </c>
      <c r="N62" s="45">
        <f>+PUNTAJE!CC51</f>
        <v>1102</v>
      </c>
      <c r="O62" s="176" t="str">
        <f>+PUNTAJE!CE51</f>
        <v>MAÑANA</v>
      </c>
      <c r="P62" s="177">
        <f>+PUNTAJE!CF51</f>
        <v>42</v>
      </c>
    </row>
    <row r="63" spans="1:16" ht="12.75">
      <c r="A63" s="45">
        <f>+PUNTAJE!A19</f>
        <v>148</v>
      </c>
      <c r="B63" s="91" t="str">
        <f>+PUNTAJE!B19</f>
        <v>OROZCO  FRANCO  LEIDY  VANESA</v>
      </c>
      <c r="C63" s="45">
        <f>+PUNTAJE!D19</f>
        <v>41.666666666666671</v>
      </c>
      <c r="D63" s="45">
        <f>+PUNTAJE!G19</f>
        <v>37.5</v>
      </c>
      <c r="E63" s="45">
        <f>+PUNTAJE!J19</f>
        <v>29.166666666666668</v>
      </c>
      <c r="F63" s="45">
        <f>+PUNTAJE!M19</f>
        <v>54.166666666666664</v>
      </c>
      <c r="G63" s="45">
        <f>+PUNTAJE!P19</f>
        <v>58.333333333333336</v>
      </c>
      <c r="H63" s="45">
        <f>+PUNTAJE!S19</f>
        <v>37.777777777777779</v>
      </c>
      <c r="I63" s="45">
        <f>+PUNTAJE!V19</f>
        <v>46.666666666666664</v>
      </c>
      <c r="J63" s="45">
        <f>+PUNTAJE!Y19</f>
        <v>33.333333333333329</v>
      </c>
      <c r="K63" s="45">
        <f>+PUNTAJE!AA19</f>
        <v>338.61111111111114</v>
      </c>
      <c r="L63" s="45">
        <f>+PUNTAJE!AB19</f>
        <v>42.326388888888893</v>
      </c>
      <c r="M63" s="45">
        <f>+PUNTAJE!AC19</f>
        <v>591.10249999999996</v>
      </c>
      <c r="N63" s="45">
        <f>+PUNTAJE!CC19</f>
        <v>1101</v>
      </c>
      <c r="O63" s="176" t="str">
        <f>+PUNTAJE!CE19</f>
        <v>MAÑANA</v>
      </c>
      <c r="P63" s="177">
        <f>+PUNTAJE!CF19</f>
        <v>20</v>
      </c>
    </row>
    <row r="64" spans="1:16" ht="12.75">
      <c r="A64" s="45">
        <f>+PUNTAJE!A28</f>
        <v>112</v>
      </c>
      <c r="B64" s="91" t="str">
        <f>+PUNTAJE!B28</f>
        <v>INFANTE  MURCIA  JONATHAN</v>
      </c>
      <c r="C64" s="45">
        <f>+PUNTAJE!D28</f>
        <v>29.166666666666668</v>
      </c>
      <c r="D64" s="45">
        <f>+PUNTAJE!G28</f>
        <v>50</v>
      </c>
      <c r="E64" s="45">
        <f>+PUNTAJE!J28</f>
        <v>25</v>
      </c>
      <c r="F64" s="45">
        <f>+PUNTAJE!M28</f>
        <v>25</v>
      </c>
      <c r="G64" s="45">
        <f>+PUNTAJE!P28</f>
        <v>58.333333333333336</v>
      </c>
      <c r="H64" s="45">
        <f>+PUNTAJE!S28</f>
        <v>33.333333333333329</v>
      </c>
      <c r="I64" s="45">
        <f>+PUNTAJE!V28</f>
        <v>46.666666666666664</v>
      </c>
      <c r="J64" s="45">
        <f>+PUNTAJE!Y28</f>
        <v>33.333333333333329</v>
      </c>
      <c r="K64" s="45">
        <f>+PUNTAJE!AA28</f>
        <v>300.83333333333337</v>
      </c>
      <c r="L64" s="45">
        <f>+PUNTAJE!AB28</f>
        <v>37.604166666666671</v>
      </c>
      <c r="M64" s="45">
        <f>+PUNTAJE!AC28</f>
        <v>906</v>
      </c>
      <c r="N64" s="45">
        <f>+PUNTAJE!CC28</f>
        <v>1101</v>
      </c>
      <c r="O64" s="176" t="str">
        <f>+PUNTAJE!CE28</f>
        <v>MAÑANA</v>
      </c>
      <c r="P64" s="177">
        <f>+PUNTAJE!CF28</f>
        <v>50</v>
      </c>
    </row>
    <row r="65" spans="1:16" ht="12.75">
      <c r="A65" s="45">
        <f>+PUNTAJE!A87</f>
        <v>125</v>
      </c>
      <c r="B65" s="91" t="str">
        <f>+PUNTAJE!B87</f>
        <v>PEREZ  TRUJILLO  PAOLA  ANDREA</v>
      </c>
      <c r="C65" s="45">
        <f>+PUNTAJE!D87</f>
        <v>29.166666666666668</v>
      </c>
      <c r="D65" s="45">
        <f>+PUNTAJE!G87</f>
        <v>29.166666666666668</v>
      </c>
      <c r="E65" s="45">
        <f>+PUNTAJE!J87</f>
        <v>29.166666666666668</v>
      </c>
      <c r="F65" s="45">
        <f>+PUNTAJE!M87</f>
        <v>25</v>
      </c>
      <c r="G65" s="45">
        <f>+PUNTAJE!P87</f>
        <v>45.833333333333329</v>
      </c>
      <c r="H65" s="45">
        <f>+PUNTAJE!S87</f>
        <v>33.333333333333329</v>
      </c>
      <c r="I65" s="45">
        <f>+PUNTAJE!V87</f>
        <v>46.666666666666664</v>
      </c>
      <c r="J65" s="45">
        <f>+PUNTAJE!Y87</f>
        <v>33.333333333333329</v>
      </c>
      <c r="K65" s="45">
        <f>+PUNTAJE!AA87</f>
        <v>271.66666666666663</v>
      </c>
      <c r="L65" s="45">
        <f>+PUNTAJE!AB87</f>
        <v>33.958333333333329</v>
      </c>
      <c r="M65" s="45">
        <f>+PUNTAJE!AC87</f>
        <v>951</v>
      </c>
      <c r="N65" s="45">
        <f>+PUNTAJE!CC87</f>
        <v>1103</v>
      </c>
      <c r="O65" s="176" t="str">
        <f>+PUNTAJE!CE87</f>
        <v>MAÑANA</v>
      </c>
      <c r="P65" s="177">
        <f>+PUNTAJE!CF87</f>
        <v>76</v>
      </c>
    </row>
    <row r="66" spans="1:16" ht="12.75">
      <c r="A66" s="45">
        <f>+PUNTAJE!A130</f>
        <v>133</v>
      </c>
      <c r="B66" s="91" t="str">
        <f>+PUNTAJE!B130</f>
        <v>BENITES  LESCANO  PAOLA</v>
      </c>
      <c r="C66" s="45">
        <f>+PUNTAJE!D130</f>
        <v>37.5</v>
      </c>
      <c r="D66" s="45">
        <f>+PUNTAJE!G130</f>
        <v>41.666666666666671</v>
      </c>
      <c r="E66" s="45">
        <f>+PUNTAJE!J130</f>
        <v>29.166666666666668</v>
      </c>
      <c r="F66" s="45">
        <f>+PUNTAJE!M130</f>
        <v>20.833333333333336</v>
      </c>
      <c r="G66" s="45">
        <f>+PUNTAJE!P130</f>
        <v>50</v>
      </c>
      <c r="H66" s="45">
        <f>+PUNTAJE!S130</f>
        <v>46.666666666666664</v>
      </c>
      <c r="I66" s="45">
        <f>+PUNTAJE!V130</f>
        <v>33.333333333333329</v>
      </c>
      <c r="J66" s="45">
        <f>+PUNTAJE!Y130</f>
        <v>33.333333333333329</v>
      </c>
      <c r="K66" s="45">
        <f>+PUNTAJE!AA130</f>
        <v>292.5</v>
      </c>
      <c r="L66" s="45">
        <f>+PUNTAJE!AB130</f>
        <v>36.5625</v>
      </c>
      <c r="M66" s="45">
        <f>+PUNTAJE!AC130</f>
        <v>933</v>
      </c>
      <c r="N66" s="45">
        <f>+PUNTAJE!CC130</f>
        <v>1105</v>
      </c>
      <c r="O66" s="176" t="str">
        <f>+PUNTAJE!CE130</f>
        <v>TARDE</v>
      </c>
      <c r="P66" s="177">
        <f>+PUNTAJE!CF130</f>
        <v>60</v>
      </c>
    </row>
    <row r="67" spans="1:16" ht="12.75">
      <c r="A67" s="45">
        <f>+PUNTAJE!A113</f>
        <v>130</v>
      </c>
      <c r="B67" s="91" t="str">
        <f>+PUNTAJE!B113</f>
        <v>PERDOMO  AVENDAÑO  DANIEL  ENRIQUE</v>
      </c>
      <c r="C67" s="45">
        <f>+PUNTAJE!D113</f>
        <v>45.833333333333329</v>
      </c>
      <c r="D67" s="45">
        <f>+PUNTAJE!G113</f>
        <v>54.166666666666664</v>
      </c>
      <c r="E67" s="45">
        <f>+PUNTAJE!J113</f>
        <v>16.666666666666664</v>
      </c>
      <c r="F67" s="45">
        <f>+PUNTAJE!M113</f>
        <v>50</v>
      </c>
      <c r="G67" s="45">
        <f>+PUNTAJE!P113</f>
        <v>20.833333333333336</v>
      </c>
      <c r="H67" s="45">
        <f>+PUNTAJE!S113</f>
        <v>42.222222222222221</v>
      </c>
      <c r="I67" s="45">
        <f>+PUNTAJE!V113</f>
        <v>33.333333333333329</v>
      </c>
      <c r="J67" s="45">
        <f>+PUNTAJE!Y113</f>
        <v>33.333333333333329</v>
      </c>
      <c r="K67" s="45">
        <f>+PUNTAJE!AA113</f>
        <v>296.38888888888886</v>
      </c>
      <c r="L67" s="45">
        <f>+PUNTAJE!AB113</f>
        <v>37.048611111111107</v>
      </c>
      <c r="M67" s="45">
        <f>+PUNTAJE!AC113</f>
        <v>922</v>
      </c>
      <c r="N67" s="45">
        <f>+PUNTAJE!CC113</f>
        <v>1104</v>
      </c>
      <c r="O67" s="176" t="str">
        <f>+PUNTAJE!CE113</f>
        <v>TARDE</v>
      </c>
      <c r="P67" s="177">
        <f>+PUNTAJE!CF113</f>
        <v>54</v>
      </c>
    </row>
    <row r="68" spans="1:16" ht="12.75">
      <c r="A68" s="45">
        <f>+PUNTAJE!A38</f>
        <v>111</v>
      </c>
      <c r="B68" s="91" t="str">
        <f>+PUNTAJE!B38</f>
        <v>FARIAS  BUITRAGO  JUAN  CARLOS</v>
      </c>
      <c r="C68" s="45">
        <f>+PUNTAJE!D38</f>
        <v>33.333333333333329</v>
      </c>
      <c r="D68" s="45">
        <f>+PUNTAJE!G38</f>
        <v>37.5</v>
      </c>
      <c r="E68" s="45">
        <f>+PUNTAJE!J38</f>
        <v>12.5</v>
      </c>
      <c r="F68" s="45">
        <f>+PUNTAJE!M38</f>
        <v>25</v>
      </c>
      <c r="G68" s="45">
        <f>+PUNTAJE!P38</f>
        <v>33.333333333333329</v>
      </c>
      <c r="H68" s="45">
        <f>+PUNTAJE!S38</f>
        <v>35.555555555555557</v>
      </c>
      <c r="I68" s="45">
        <f>+PUNTAJE!V38</f>
        <v>33.333333333333329</v>
      </c>
      <c r="J68" s="45">
        <f>+PUNTAJE!Y38</f>
        <v>33.333333333333329</v>
      </c>
      <c r="K68" s="45">
        <f>+PUNTAJE!AA38</f>
        <v>243.88888888888886</v>
      </c>
      <c r="L68" s="45">
        <f>+PUNTAJE!AB38</f>
        <v>30.486111111111107</v>
      </c>
      <c r="M68" s="45">
        <f>+PUNTAJE!AC38</f>
        <v>963</v>
      </c>
      <c r="N68" s="45">
        <f>+PUNTAJE!CC38</f>
        <v>1101</v>
      </c>
      <c r="O68" s="176" t="str">
        <f>+PUNTAJE!CE38</f>
        <v>MAÑANA</v>
      </c>
      <c r="P68" s="177">
        <f>+PUNTAJE!CF38</f>
        <v>108</v>
      </c>
    </row>
    <row r="69" spans="1:16" ht="12.75">
      <c r="A69" s="45">
        <f>+PUNTAJE!A106</f>
        <v>161</v>
      </c>
      <c r="B69" s="91" t="str">
        <f>+PUNTAJE!B106</f>
        <v>NIÑO  GOMEZ  CARMEN  JASMIN</v>
      </c>
      <c r="C69" s="45">
        <f>+PUNTAJE!D106</f>
        <v>16.666666666666664</v>
      </c>
      <c r="D69" s="45">
        <f>+PUNTAJE!G106</f>
        <v>20.833333333333336</v>
      </c>
      <c r="E69" s="45">
        <f>+PUNTAJE!J106</f>
        <v>33.333333333333329</v>
      </c>
      <c r="F69" s="45">
        <f>+PUNTAJE!M106</f>
        <v>20.833333333333336</v>
      </c>
      <c r="G69" s="45">
        <f>+PUNTAJE!P106</f>
        <v>16.666666666666664</v>
      </c>
      <c r="H69" s="45">
        <f>+PUNTAJE!S106</f>
        <v>28.888888888888886</v>
      </c>
      <c r="I69" s="45">
        <f>+PUNTAJE!V106</f>
        <v>30</v>
      </c>
      <c r="J69" s="45">
        <f>+PUNTAJE!Y106</f>
        <v>33.333333333333329</v>
      </c>
      <c r="K69" s="45">
        <f>+PUNTAJE!AA106</f>
        <v>200.55555555555554</v>
      </c>
      <c r="L69" s="45">
        <f>+PUNTAJE!AB106</f>
        <v>25.069444444444443</v>
      </c>
      <c r="M69" s="45">
        <f>+PUNTAJE!AC106</f>
        <v>979</v>
      </c>
      <c r="N69" s="45">
        <f>+PUNTAJE!CC106</f>
        <v>1103</v>
      </c>
      <c r="O69" s="176" t="str">
        <f>+PUNTAJE!CE106</f>
        <v>MAÑANA</v>
      </c>
      <c r="P69" s="177">
        <f>+PUNTAJE!CF106</f>
        <v>157</v>
      </c>
    </row>
    <row r="70" spans="1:16" ht="12.75">
      <c r="A70" s="45">
        <f>+PUNTAJE!A120</f>
        <v>59</v>
      </c>
      <c r="B70" s="91" t="str">
        <f>+PUNTAJE!B120</f>
        <v>SEGURA  MARTIN  DUVAN  FELIPE</v>
      </c>
      <c r="C70" s="45">
        <f>+PUNTAJE!D120</f>
        <v>25</v>
      </c>
      <c r="D70" s="45">
        <f>+PUNTAJE!G120</f>
        <v>12.5</v>
      </c>
      <c r="E70" s="45">
        <f>+PUNTAJE!J120</f>
        <v>25</v>
      </c>
      <c r="F70" s="45">
        <f>+PUNTAJE!M120</f>
        <v>33.333333333333329</v>
      </c>
      <c r="G70" s="45">
        <f>+PUNTAJE!P120</f>
        <v>29.166666666666668</v>
      </c>
      <c r="H70" s="45">
        <f>+PUNTAJE!S120</f>
        <v>31.111111111111111</v>
      </c>
      <c r="I70" s="45">
        <f>+PUNTAJE!V120</f>
        <v>26.666666666666668</v>
      </c>
      <c r="J70" s="45">
        <f>+PUNTAJE!Y120</f>
        <v>33.333333333333329</v>
      </c>
      <c r="K70" s="45">
        <f>+PUNTAJE!AA120</f>
        <v>216.11111111111109</v>
      </c>
      <c r="L70" s="45">
        <f>+PUNTAJE!AB120</f>
        <v>27.013888888888886</v>
      </c>
      <c r="M70" s="45">
        <f>+PUNTAJE!AC120</f>
        <v>975</v>
      </c>
      <c r="N70" s="45">
        <f>+PUNTAJE!CC120</f>
        <v>1104</v>
      </c>
      <c r="O70" s="176" t="str">
        <f>+PUNTAJE!CE120</f>
        <v>TARDE</v>
      </c>
      <c r="P70" s="177">
        <f>+PUNTAJE!CF120</f>
        <v>144</v>
      </c>
    </row>
    <row r="71" spans="1:16" ht="12.75">
      <c r="A71" s="45">
        <f>+PUNTAJE!A70</f>
        <v>14</v>
      </c>
      <c r="B71" s="91" t="str">
        <f>+PUNTAJE!B70</f>
        <v>TORRES   FREYLE  ANDRES FELIPE</v>
      </c>
      <c r="C71" s="45">
        <f>+PUNTAJE!D70</f>
        <v>16.666666666666664</v>
      </c>
      <c r="D71" s="45">
        <f>+PUNTAJE!G70</f>
        <v>25</v>
      </c>
      <c r="E71" s="45">
        <f>+PUNTAJE!J70</f>
        <v>16.666666666666664</v>
      </c>
      <c r="F71" s="45">
        <f>+PUNTAJE!M70</f>
        <v>20.833333333333336</v>
      </c>
      <c r="G71" s="45">
        <f>+PUNTAJE!P70</f>
        <v>45.833333333333329</v>
      </c>
      <c r="H71" s="45">
        <f>+PUNTAJE!S70</f>
        <v>33.333333333333329</v>
      </c>
      <c r="I71" s="45">
        <f>+PUNTAJE!V70</f>
        <v>23.333333333333332</v>
      </c>
      <c r="J71" s="45">
        <f>+PUNTAJE!Y70</f>
        <v>33.333333333333329</v>
      </c>
      <c r="K71" s="45">
        <f>+PUNTAJE!AA70</f>
        <v>215</v>
      </c>
      <c r="L71" s="45">
        <f>+PUNTAJE!AB70</f>
        <v>26.875</v>
      </c>
      <c r="M71" s="45">
        <f>+PUNTAJE!AC70</f>
        <v>975</v>
      </c>
      <c r="N71" s="45">
        <f>+PUNTAJE!CC70</f>
        <v>1102</v>
      </c>
      <c r="O71" s="176" t="str">
        <f>+PUNTAJE!CE70</f>
        <v>MAÑANA</v>
      </c>
      <c r="P71" s="177">
        <f>+PUNTAJE!CF70</f>
        <v>145</v>
      </c>
    </row>
    <row r="72" spans="1:16" ht="12.75">
      <c r="A72" s="45">
        <f>+PUNTAJE!A64</f>
        <v>120</v>
      </c>
      <c r="B72" s="91" t="str">
        <f>+PUNTAJE!B64</f>
        <v>VALENZUELA  CALDERON  AURA  CRISTINA</v>
      </c>
      <c r="C72" s="45">
        <f>+PUNTAJE!D64</f>
        <v>16.666666666666664</v>
      </c>
      <c r="D72" s="45">
        <f>+PUNTAJE!G64</f>
        <v>41.666666666666671</v>
      </c>
      <c r="E72" s="45">
        <f>+PUNTAJE!J64</f>
        <v>25</v>
      </c>
      <c r="F72" s="45">
        <f>+PUNTAJE!M64</f>
        <v>29.166666666666668</v>
      </c>
      <c r="G72" s="45">
        <f>+PUNTAJE!P64</f>
        <v>41.666666666666671</v>
      </c>
      <c r="H72" s="45">
        <f>+PUNTAJE!S64</f>
        <v>33.333333333333329</v>
      </c>
      <c r="I72" s="45">
        <f>+PUNTAJE!V64</f>
        <v>23.333333333333332</v>
      </c>
      <c r="J72" s="45">
        <f>+PUNTAJE!Y64</f>
        <v>33.333333333333329</v>
      </c>
      <c r="K72" s="45">
        <f>+PUNTAJE!AA64</f>
        <v>244.16666666666669</v>
      </c>
      <c r="L72" s="45">
        <f>+PUNTAJE!AB64</f>
        <v>30.520833333333336</v>
      </c>
      <c r="M72" s="45">
        <f>+PUNTAJE!AC64</f>
        <v>963</v>
      </c>
      <c r="N72" s="45">
        <f>+PUNTAJE!CC64</f>
        <v>1102</v>
      </c>
      <c r="O72" s="176" t="str">
        <f>+PUNTAJE!CE64</f>
        <v>MAÑANA</v>
      </c>
      <c r="P72" s="177">
        <f>+PUNTAJE!CF64</f>
        <v>106</v>
      </c>
    </row>
    <row r="73" spans="1:16" ht="12.75">
      <c r="A73" s="45">
        <f>+PUNTAJE!A134</f>
        <v>137</v>
      </c>
      <c r="B73" s="91" t="str">
        <f>+PUNTAJE!B134</f>
        <v>TABARES  PARADA  JOSE  DAVID</v>
      </c>
      <c r="C73" s="45">
        <f>+PUNTAJE!D134</f>
        <v>29.166666666666668</v>
      </c>
      <c r="D73" s="45">
        <f>+PUNTAJE!G134</f>
        <v>33.333333333333329</v>
      </c>
      <c r="E73" s="45">
        <f>+PUNTAJE!J134</f>
        <v>16.666666666666664</v>
      </c>
      <c r="F73" s="45">
        <f>+PUNTAJE!M134</f>
        <v>37.5</v>
      </c>
      <c r="G73" s="45">
        <f>+PUNTAJE!P134</f>
        <v>29.166666666666668</v>
      </c>
      <c r="H73" s="45">
        <f>+PUNTAJE!S134</f>
        <v>51.111111111111107</v>
      </c>
      <c r="I73" s="45">
        <f>+PUNTAJE!V134</f>
        <v>20</v>
      </c>
      <c r="J73" s="45">
        <f>+PUNTAJE!Y134</f>
        <v>33.333333333333329</v>
      </c>
      <c r="K73" s="45">
        <f>+PUNTAJE!AA134</f>
        <v>250.27777777777777</v>
      </c>
      <c r="L73" s="45">
        <f>+PUNTAJE!AB134</f>
        <v>31.284722222222221</v>
      </c>
      <c r="M73" s="45">
        <f>+PUNTAJE!AC134</f>
        <v>959</v>
      </c>
      <c r="N73" s="45">
        <f>+PUNTAJE!CC134</f>
        <v>1105</v>
      </c>
      <c r="O73" s="176" t="str">
        <f>+PUNTAJE!CE134</f>
        <v>TARDE</v>
      </c>
      <c r="P73" s="177">
        <f>+PUNTAJE!CF134</f>
        <v>95</v>
      </c>
    </row>
    <row r="74" spans="1:16" ht="12.75">
      <c r="A74" s="45">
        <f>+PUNTAJE!A153</f>
        <v>103</v>
      </c>
      <c r="B74" s="91" t="str">
        <f>+PUNTAJE!B153</f>
        <v>ALARCON  TAPIAS DAVID  FERNANDO</v>
      </c>
      <c r="C74" s="45">
        <f>+PUNTAJE!D153</f>
        <v>25</v>
      </c>
      <c r="D74" s="45">
        <f>+PUNTAJE!G153</f>
        <v>29.166666666666668</v>
      </c>
      <c r="E74" s="45">
        <f>+PUNTAJE!J153</f>
        <v>50</v>
      </c>
      <c r="F74" s="45">
        <f>+PUNTAJE!M153</f>
        <v>29.166666666666668</v>
      </c>
      <c r="G74" s="45">
        <f>+PUNTAJE!P153</f>
        <v>62.5</v>
      </c>
      <c r="H74" s="45">
        <f>+PUNTAJE!S153</f>
        <v>46.666666666666664</v>
      </c>
      <c r="I74" s="45">
        <f>+PUNTAJE!V153</f>
        <v>20</v>
      </c>
      <c r="J74" s="45">
        <f>+PUNTAJE!Y153</f>
        <v>33.333333333333329</v>
      </c>
      <c r="K74" s="45">
        <f>+PUNTAJE!AA153</f>
        <v>295.83333333333331</v>
      </c>
      <c r="L74" s="45">
        <f>+PUNTAJE!AB153</f>
        <v>36.979166666666664</v>
      </c>
      <c r="M74" s="45">
        <f>+PUNTAJE!AC153</f>
        <v>924</v>
      </c>
      <c r="N74" s="45">
        <f>+PUNTAJE!CC153</f>
        <v>1106</v>
      </c>
      <c r="O74" s="176" t="str">
        <f>+PUNTAJE!CE153</f>
        <v>TARDE</v>
      </c>
      <c r="P74" s="177">
        <f>+PUNTAJE!CF153</f>
        <v>55</v>
      </c>
    </row>
    <row r="75" spans="1:16" ht="12.75">
      <c r="A75" s="45">
        <f>+PUNTAJE!A131</f>
        <v>172</v>
      </c>
      <c r="B75" s="91" t="str">
        <f>+PUNTAJE!B131</f>
        <v>RAGA  SILVA  LUIS  ALEJANDRO</v>
      </c>
      <c r="C75" s="45">
        <f>+PUNTAJE!D131</f>
        <v>25</v>
      </c>
      <c r="D75" s="45">
        <f>+PUNTAJE!G131</f>
        <v>45.833333333333329</v>
      </c>
      <c r="E75" s="45">
        <f>+PUNTAJE!J131</f>
        <v>33.333333333333329</v>
      </c>
      <c r="F75" s="45">
        <f>+PUNTAJE!M131</f>
        <v>54.166666666666664</v>
      </c>
      <c r="G75" s="45">
        <f>+PUNTAJE!P131</f>
        <v>37.5</v>
      </c>
      <c r="H75" s="45">
        <f>+PUNTAJE!S131</f>
        <v>37.777777777777779</v>
      </c>
      <c r="I75" s="45">
        <f>+PUNTAJE!V131</f>
        <v>16.666666666666664</v>
      </c>
      <c r="J75" s="45">
        <f>+PUNTAJE!Y131</f>
        <v>33.333333333333329</v>
      </c>
      <c r="K75" s="45">
        <f>+PUNTAJE!AA131</f>
        <v>283.61111111111109</v>
      </c>
      <c r="L75" s="45">
        <f>+PUNTAJE!AB131</f>
        <v>35.451388888888886</v>
      </c>
      <c r="M75" s="45">
        <f>+PUNTAJE!AC131</f>
        <v>947</v>
      </c>
      <c r="N75" s="45">
        <f>+PUNTAJE!CC131</f>
        <v>1105</v>
      </c>
      <c r="O75" s="176" t="str">
        <f>+PUNTAJE!CE131</f>
        <v>TARDE</v>
      </c>
      <c r="P75" s="177">
        <f>+PUNTAJE!CF131</f>
        <v>67</v>
      </c>
    </row>
    <row r="76" spans="1:16" ht="12.75">
      <c r="A76" s="45">
        <f>+PUNTAJE!A80</f>
        <v>88</v>
      </c>
      <c r="B76" s="91" t="str">
        <f>+PUNTAJE!B80</f>
        <v>JIRON  ROSERO  CRISTIAN  ANDRES</v>
      </c>
      <c r="C76" s="45">
        <f>+PUNTAJE!D80</f>
        <v>50</v>
      </c>
      <c r="D76" s="45">
        <f>+PUNTAJE!G80</f>
        <v>58.333333333333336</v>
      </c>
      <c r="E76" s="45">
        <f>+PUNTAJE!J80</f>
        <v>25</v>
      </c>
      <c r="F76" s="45">
        <f>+PUNTAJE!M80</f>
        <v>29.166666666666668</v>
      </c>
      <c r="G76" s="45">
        <f>+PUNTAJE!P80</f>
        <v>20.833333333333336</v>
      </c>
      <c r="H76" s="45">
        <f>+PUNTAJE!S80</f>
        <v>35.555555555555557</v>
      </c>
      <c r="I76" s="45">
        <f>+PUNTAJE!V80</f>
        <v>56.666666666666664</v>
      </c>
      <c r="J76" s="45">
        <f>+PUNTAJE!Y80</f>
        <v>29.166666666666668</v>
      </c>
      <c r="K76" s="45">
        <f>+PUNTAJE!AA80</f>
        <v>304.72222222222229</v>
      </c>
      <c r="L76" s="45">
        <f>+PUNTAJE!AB80</f>
        <v>38.090277777777786</v>
      </c>
      <c r="M76" s="45">
        <f>+PUNTAJE!AC80</f>
        <v>888</v>
      </c>
      <c r="N76" s="45">
        <f>+PUNTAJE!CC80</f>
        <v>1103</v>
      </c>
      <c r="O76" s="176" t="str">
        <f>+PUNTAJE!CE80</f>
        <v>MAÑANA</v>
      </c>
      <c r="P76" s="177">
        <f>+PUNTAJE!CF80</f>
        <v>47</v>
      </c>
    </row>
    <row r="77" spans="1:16" ht="12.75">
      <c r="A77" s="45">
        <f>+PUNTAJE!A111</f>
        <v>96</v>
      </c>
      <c r="B77" s="91" t="str">
        <f>+PUNTAJE!B111</f>
        <v>RODRIGUEZ  BUSTOS  OSCAR  STEVEN</v>
      </c>
      <c r="C77" s="45">
        <f>+PUNTAJE!D111</f>
        <v>58.333333333333336</v>
      </c>
      <c r="D77" s="45">
        <f>+PUNTAJE!G111</f>
        <v>29.166666666666668</v>
      </c>
      <c r="E77" s="45">
        <f>+PUNTAJE!J111</f>
        <v>25</v>
      </c>
      <c r="F77" s="45">
        <f>+PUNTAJE!M111</f>
        <v>45.833333333333329</v>
      </c>
      <c r="G77" s="45">
        <f>+PUNTAJE!P111</f>
        <v>75</v>
      </c>
      <c r="H77" s="45">
        <f>+PUNTAJE!S111</f>
        <v>46.666666666666664</v>
      </c>
      <c r="I77" s="45">
        <f>+PUNTAJE!V111</f>
        <v>53.333333333333336</v>
      </c>
      <c r="J77" s="45">
        <f>+PUNTAJE!Y111</f>
        <v>29.166666666666668</v>
      </c>
      <c r="K77" s="45">
        <f>+PUNTAJE!AA111</f>
        <v>362.5</v>
      </c>
      <c r="L77" s="45">
        <f>+PUNTAJE!AB111</f>
        <v>45.3125</v>
      </c>
      <c r="M77" s="45">
        <f>+PUNTAJE!AC111</f>
        <v>336.53375981541018</v>
      </c>
      <c r="N77" s="45">
        <f>+PUNTAJE!CC111</f>
        <v>1104</v>
      </c>
      <c r="O77" s="176" t="str">
        <f>+PUNTAJE!CE111</f>
        <v>TARDE</v>
      </c>
      <c r="P77" s="177">
        <f>+PUNTAJE!CF111</f>
        <v>13</v>
      </c>
    </row>
    <row r="78" spans="1:16" ht="12.75">
      <c r="A78" s="45">
        <f>+PUNTAJE!A148</f>
        <v>142</v>
      </c>
      <c r="B78" s="91" t="str">
        <f>+PUNTAJE!B148</f>
        <v>RINCON  MEDINA  TANIA  YUBELLY</v>
      </c>
      <c r="C78" s="45">
        <f>+PUNTAJE!D148</f>
        <v>50</v>
      </c>
      <c r="D78" s="45">
        <f>+PUNTAJE!G148</f>
        <v>45.833333333333329</v>
      </c>
      <c r="E78" s="45">
        <f>+PUNTAJE!J148</f>
        <v>25</v>
      </c>
      <c r="F78" s="45">
        <f>+PUNTAJE!M148</f>
        <v>50</v>
      </c>
      <c r="G78" s="45">
        <f>+PUNTAJE!P148</f>
        <v>58.333333333333336</v>
      </c>
      <c r="H78" s="45">
        <f>+PUNTAJE!S148</f>
        <v>55.555555555555557</v>
      </c>
      <c r="I78" s="45">
        <f>+PUNTAJE!V148</f>
        <v>43.333333333333336</v>
      </c>
      <c r="J78" s="45">
        <f>+PUNTAJE!Y148</f>
        <v>29.166666666666668</v>
      </c>
      <c r="K78" s="45">
        <f>+PUNTAJE!AA148</f>
        <v>357.22222222222223</v>
      </c>
      <c r="L78" s="45">
        <f>+PUNTAJE!AB148</f>
        <v>44.652777777777779</v>
      </c>
      <c r="M78" s="45">
        <f>+PUNTAJE!AC148</f>
        <v>387.0522053625175</v>
      </c>
      <c r="N78" s="45">
        <f>+PUNTAJE!CC148</f>
        <v>1106</v>
      </c>
      <c r="O78" s="176" t="str">
        <f>+PUNTAJE!CE148</f>
        <v>TARDE</v>
      </c>
      <c r="P78" s="177">
        <f>+PUNTAJE!CF148</f>
        <v>16</v>
      </c>
    </row>
    <row r="79" spans="1:16" ht="12.75">
      <c r="A79" s="45">
        <f>+PUNTAJE!A129</f>
        <v>28</v>
      </c>
      <c r="B79" s="91" t="str">
        <f>+PUNTAJE!B129</f>
        <v>PALACIOS  TORRECILLA  JEHINY  ALEJANDRA</v>
      </c>
      <c r="C79" s="45">
        <f>+PUNTAJE!D129</f>
        <v>33.333333333333329</v>
      </c>
      <c r="D79" s="45">
        <f>+PUNTAJE!G129</f>
        <v>50</v>
      </c>
      <c r="E79" s="45">
        <f>+PUNTAJE!J129</f>
        <v>20.833333333333336</v>
      </c>
      <c r="F79" s="45">
        <f>+PUNTAJE!M129</f>
        <v>58.333333333333336</v>
      </c>
      <c r="G79" s="45">
        <f>+PUNTAJE!P129</f>
        <v>45.833333333333329</v>
      </c>
      <c r="H79" s="45">
        <f>+PUNTAJE!S129</f>
        <v>33.333333333333329</v>
      </c>
      <c r="I79" s="45">
        <f>+PUNTAJE!V129</f>
        <v>43.333333333333336</v>
      </c>
      <c r="J79" s="45">
        <f>+PUNTAJE!Y129</f>
        <v>29.166666666666668</v>
      </c>
      <c r="K79" s="45">
        <f>+PUNTAJE!AA129</f>
        <v>314.16666666666663</v>
      </c>
      <c r="L79" s="45">
        <f>+PUNTAJE!AB129</f>
        <v>39.270833333333329</v>
      </c>
      <c r="M79" s="45">
        <f>+PUNTAJE!AC129</f>
        <v>832</v>
      </c>
      <c r="N79" s="45">
        <f>+PUNTAJE!CC129</f>
        <v>1105</v>
      </c>
      <c r="O79" s="176" t="str">
        <f>+PUNTAJE!CE129</f>
        <v>TARDE</v>
      </c>
      <c r="P79" s="177">
        <f>+PUNTAJE!CF129</f>
        <v>41</v>
      </c>
    </row>
    <row r="80" spans="1:16" ht="12.75">
      <c r="A80" s="45">
        <f>+PUNTAJE!A60</f>
        <v>11</v>
      </c>
      <c r="B80" s="91" t="str">
        <f>+PUNTAJE!B60</f>
        <v>GARAVITO  HERNANDEZ  KAREN  ALEXANDRA</v>
      </c>
      <c r="C80" s="45">
        <f>+PUNTAJE!D60</f>
        <v>33.333333333333329</v>
      </c>
      <c r="D80" s="45">
        <f>+PUNTAJE!G60</f>
        <v>25</v>
      </c>
      <c r="E80" s="45">
        <f>+PUNTAJE!J60</f>
        <v>29.166666666666668</v>
      </c>
      <c r="F80" s="45">
        <f>+PUNTAJE!M60</f>
        <v>20.833333333333336</v>
      </c>
      <c r="G80" s="45">
        <f>+PUNTAJE!P60</f>
        <v>41.666666666666671</v>
      </c>
      <c r="H80" s="45">
        <f>+PUNTAJE!S60</f>
        <v>33.333333333333329</v>
      </c>
      <c r="I80" s="45">
        <f>+PUNTAJE!V60</f>
        <v>43.333333333333336</v>
      </c>
      <c r="J80" s="45">
        <f>+PUNTAJE!Y60</f>
        <v>29.166666666666668</v>
      </c>
      <c r="K80" s="45">
        <f>+PUNTAJE!AA60</f>
        <v>255.83333333333331</v>
      </c>
      <c r="L80" s="45">
        <f>+PUNTAJE!AB60</f>
        <v>31.979166666666664</v>
      </c>
      <c r="M80" s="45">
        <f>+PUNTAJE!AC60</f>
        <v>959</v>
      </c>
      <c r="N80" s="45">
        <f>+PUNTAJE!CC60</f>
        <v>1102</v>
      </c>
      <c r="O80" s="176" t="str">
        <f>+PUNTAJE!CE60</f>
        <v>MAÑANA</v>
      </c>
      <c r="P80" s="177">
        <f>+PUNTAJE!CF60</f>
        <v>90</v>
      </c>
    </row>
    <row r="81" spans="1:16" ht="12.75">
      <c r="A81" s="45">
        <f>+PUNTAJE!A67</f>
        <v>151</v>
      </c>
      <c r="B81" s="91" t="str">
        <f>+PUNTAJE!B67</f>
        <v>CAGUA  ESPARZA  PEDRO  STEVEN</v>
      </c>
      <c r="C81" s="45">
        <f>+PUNTAJE!D67</f>
        <v>33.333333333333329</v>
      </c>
      <c r="D81" s="45">
        <f>+PUNTAJE!G67</f>
        <v>29.166666666666668</v>
      </c>
      <c r="E81" s="45">
        <f>+PUNTAJE!J67</f>
        <v>16.666666666666664</v>
      </c>
      <c r="F81" s="45">
        <f>+PUNTAJE!M67</f>
        <v>29.166666666666668</v>
      </c>
      <c r="G81" s="45">
        <f>+PUNTAJE!P67</f>
        <v>33.333333333333329</v>
      </c>
      <c r="H81" s="45">
        <f>+PUNTAJE!S67</f>
        <v>20</v>
      </c>
      <c r="I81" s="45">
        <f>+PUNTAJE!V67</f>
        <v>40</v>
      </c>
      <c r="J81" s="45">
        <f>+PUNTAJE!Y67</f>
        <v>29.166666666666668</v>
      </c>
      <c r="K81" s="45">
        <f>+PUNTAJE!AA67</f>
        <v>230.83333333333331</v>
      </c>
      <c r="L81" s="45">
        <f>+PUNTAJE!AB67</f>
        <v>28.854166666666664</v>
      </c>
      <c r="M81" s="45">
        <f>+PUNTAJE!AC67</f>
        <v>967</v>
      </c>
      <c r="N81" s="45">
        <f>+PUNTAJE!CC67</f>
        <v>1102</v>
      </c>
      <c r="O81" s="176" t="str">
        <f>+PUNTAJE!CE67</f>
        <v>MAÑANA</v>
      </c>
      <c r="P81" s="177">
        <f>+PUNTAJE!CF67</f>
        <v>125</v>
      </c>
    </row>
    <row r="82" spans="1:16" ht="12.75">
      <c r="A82" s="45">
        <f>+PUNTAJE!A32</f>
        <v>78</v>
      </c>
      <c r="B82" s="91" t="str">
        <f>+PUNTAJE!B32</f>
        <v>RUBIANO  VERDOOREN  ANDRES  DAVID</v>
      </c>
      <c r="C82" s="45">
        <f>+PUNTAJE!D32</f>
        <v>16.666666666666664</v>
      </c>
      <c r="D82" s="45">
        <f>+PUNTAJE!G32</f>
        <v>37.5</v>
      </c>
      <c r="E82" s="45">
        <f>+PUNTAJE!J32</f>
        <v>20.833333333333336</v>
      </c>
      <c r="F82" s="45">
        <f>+PUNTAJE!M32</f>
        <v>33.333333333333329</v>
      </c>
      <c r="G82" s="45">
        <f>+PUNTAJE!P32</f>
        <v>45.833333333333329</v>
      </c>
      <c r="H82" s="45">
        <f>+PUNTAJE!S32</f>
        <v>53.333333333333336</v>
      </c>
      <c r="I82" s="45">
        <f>+PUNTAJE!V32</f>
        <v>36.666666666666664</v>
      </c>
      <c r="J82" s="45">
        <f>+PUNTAJE!Y32</f>
        <v>29.166666666666668</v>
      </c>
      <c r="K82" s="45">
        <f>+PUNTAJE!AA32</f>
        <v>273.33333333333331</v>
      </c>
      <c r="L82" s="45">
        <f>+PUNTAJE!AB32</f>
        <v>34.166666666666664</v>
      </c>
      <c r="M82" s="45">
        <f>+PUNTAJE!AC32</f>
        <v>951</v>
      </c>
      <c r="N82" s="45">
        <f>+PUNTAJE!CC32</f>
        <v>1101</v>
      </c>
      <c r="O82" s="176" t="str">
        <f>+PUNTAJE!CE32</f>
        <v>MAÑANA</v>
      </c>
      <c r="P82" s="177">
        <f>+PUNTAJE!CF32</f>
        <v>73</v>
      </c>
    </row>
    <row r="83" spans="1:16" ht="12.75">
      <c r="A83" s="45">
        <f>+PUNTAJE!A58</f>
        <v>81</v>
      </c>
      <c r="B83" s="91" t="str">
        <f>+PUNTAJE!B58</f>
        <v>DURAN  ACERO  ANGIE  STEPHANIE</v>
      </c>
      <c r="C83" s="45">
        <f>+PUNTAJE!D58</f>
        <v>29.166666666666668</v>
      </c>
      <c r="D83" s="45">
        <f>+PUNTAJE!G58</f>
        <v>50</v>
      </c>
      <c r="E83" s="45">
        <f>+PUNTAJE!J58</f>
        <v>16.666666666666664</v>
      </c>
      <c r="F83" s="45">
        <f>+PUNTAJE!M58</f>
        <v>37.5</v>
      </c>
      <c r="G83" s="45">
        <f>+PUNTAJE!P58</f>
        <v>37.5</v>
      </c>
      <c r="H83" s="45">
        <f>+PUNTAJE!S58</f>
        <v>35.555555555555557</v>
      </c>
      <c r="I83" s="45">
        <f>+PUNTAJE!V58</f>
        <v>36.666666666666664</v>
      </c>
      <c r="J83" s="45">
        <f>+PUNTAJE!Y58</f>
        <v>29.166666666666668</v>
      </c>
      <c r="K83" s="45">
        <f>+PUNTAJE!AA58</f>
        <v>272.22222222222223</v>
      </c>
      <c r="L83" s="45">
        <f>+PUNTAJE!AB58</f>
        <v>34.027777777777779</v>
      </c>
      <c r="M83" s="45">
        <f>+PUNTAJE!AC58</f>
        <v>951</v>
      </c>
      <c r="N83" s="45">
        <f>+PUNTAJE!CC58</f>
        <v>1102</v>
      </c>
      <c r="O83" s="176" t="str">
        <f>+PUNTAJE!CE58</f>
        <v>MAÑANA</v>
      </c>
      <c r="P83" s="177">
        <f>+PUNTAJE!CF58</f>
        <v>75</v>
      </c>
    </row>
    <row r="84" spans="1:16" ht="12.75">
      <c r="A84" s="45">
        <f>+PUNTAJE!A56</f>
        <v>83</v>
      </c>
      <c r="B84" s="91" t="str">
        <f>+PUNTAJE!B56</f>
        <v>MORA  NOVOA  PAULA  ANDREA</v>
      </c>
      <c r="C84" s="45">
        <f>+PUNTAJE!D56</f>
        <v>37.5</v>
      </c>
      <c r="D84" s="45">
        <f>+PUNTAJE!G56</f>
        <v>37.5</v>
      </c>
      <c r="E84" s="45">
        <f>+PUNTAJE!J56</f>
        <v>33.333333333333329</v>
      </c>
      <c r="F84" s="45">
        <f>+PUNTAJE!M56</f>
        <v>33.333333333333329</v>
      </c>
      <c r="G84" s="45">
        <f>+PUNTAJE!P56</f>
        <v>58.333333333333336</v>
      </c>
      <c r="H84" s="45">
        <f>+PUNTAJE!S56</f>
        <v>28.888888888888886</v>
      </c>
      <c r="I84" s="45">
        <f>+PUNTAJE!V56</f>
        <v>36.666666666666664</v>
      </c>
      <c r="J84" s="45">
        <f>+PUNTAJE!Y56</f>
        <v>29.166666666666668</v>
      </c>
      <c r="K84" s="45">
        <f>+PUNTAJE!AA56</f>
        <v>294.72222222222223</v>
      </c>
      <c r="L84" s="45">
        <f>+PUNTAJE!AB56</f>
        <v>36.840277777777779</v>
      </c>
      <c r="M84" s="45">
        <f>+PUNTAJE!AC56</f>
        <v>927</v>
      </c>
      <c r="N84" s="45">
        <f>+PUNTAJE!CC56</f>
        <v>1102</v>
      </c>
      <c r="O84" s="176" t="str">
        <f>+PUNTAJE!CE56</f>
        <v>MAÑANA</v>
      </c>
      <c r="P84" s="177">
        <f>+PUNTAJE!CF56</f>
        <v>58</v>
      </c>
    </row>
    <row r="85" spans="1:16" ht="12.75">
      <c r="A85" s="45">
        <f>+PUNTAJE!A140</f>
        <v>101</v>
      </c>
      <c r="B85" s="91" t="str">
        <f>+PUNTAJE!B140</f>
        <v>PASACHOBA  DUARTE  DAVID   SANTIAGO</v>
      </c>
      <c r="C85" s="45">
        <f>+PUNTAJE!D140</f>
        <v>16.666666666666664</v>
      </c>
      <c r="D85" s="45">
        <f>+PUNTAJE!G140</f>
        <v>41.666666666666671</v>
      </c>
      <c r="E85" s="45">
        <f>+PUNTAJE!J140</f>
        <v>29.166666666666668</v>
      </c>
      <c r="F85" s="45">
        <f>+PUNTAJE!M140</f>
        <v>25</v>
      </c>
      <c r="G85" s="45">
        <f>+PUNTAJE!P140</f>
        <v>25</v>
      </c>
      <c r="H85" s="45">
        <f>+PUNTAJE!S140</f>
        <v>24.444444444444443</v>
      </c>
      <c r="I85" s="45">
        <f>+PUNTAJE!V140</f>
        <v>36.666666666666664</v>
      </c>
      <c r="J85" s="45">
        <f>+PUNTAJE!Y140</f>
        <v>29.166666666666668</v>
      </c>
      <c r="K85" s="45">
        <f>+PUNTAJE!AA140</f>
        <v>227.77777777777777</v>
      </c>
      <c r="L85" s="45">
        <f>+PUNTAJE!AB140</f>
        <v>28.472222222222221</v>
      </c>
      <c r="M85" s="45">
        <f>+PUNTAJE!AC140</f>
        <v>971</v>
      </c>
      <c r="N85" s="45">
        <f>+PUNTAJE!CC140</f>
        <v>1105</v>
      </c>
      <c r="O85" s="176" t="str">
        <f>+PUNTAJE!CE140</f>
        <v>TARDE</v>
      </c>
      <c r="P85" s="177">
        <f>+PUNTAJE!CF140</f>
        <v>129</v>
      </c>
    </row>
    <row r="86" spans="1:16" ht="12.75">
      <c r="A86" s="45">
        <f>+PUNTAJE!A68</f>
        <v>155</v>
      </c>
      <c r="B86" s="91" t="str">
        <f>+PUNTAJE!B68</f>
        <v>MUÑOZ  URIBE  LEIDY  TATIANA</v>
      </c>
      <c r="C86" s="45">
        <f>+PUNTAJE!D68</f>
        <v>33.333333333333329</v>
      </c>
      <c r="D86" s="45">
        <f>+PUNTAJE!G68</f>
        <v>29.166666666666668</v>
      </c>
      <c r="E86" s="45">
        <f>+PUNTAJE!J68</f>
        <v>16.666666666666664</v>
      </c>
      <c r="F86" s="45">
        <f>+PUNTAJE!M68</f>
        <v>37.5</v>
      </c>
      <c r="G86" s="45">
        <f>+PUNTAJE!P68</f>
        <v>20.833333333333336</v>
      </c>
      <c r="H86" s="45">
        <f>+PUNTAJE!S68</f>
        <v>28.888888888888886</v>
      </c>
      <c r="I86" s="45">
        <f>+PUNTAJE!V68</f>
        <v>33.333333333333329</v>
      </c>
      <c r="J86" s="45">
        <f>+PUNTAJE!Y68</f>
        <v>29.166666666666668</v>
      </c>
      <c r="K86" s="45">
        <f>+PUNTAJE!AA68</f>
        <v>228.88888888888889</v>
      </c>
      <c r="L86" s="45">
        <f>+PUNTAJE!AB68</f>
        <v>28.611111111111111</v>
      </c>
      <c r="M86" s="45">
        <f>+PUNTAJE!AC68</f>
        <v>971</v>
      </c>
      <c r="N86" s="45">
        <f>+PUNTAJE!CC68</f>
        <v>1102</v>
      </c>
      <c r="O86" s="176" t="str">
        <f>+PUNTAJE!CE68</f>
        <v>MAÑANA</v>
      </c>
      <c r="P86" s="177">
        <f>+PUNTAJE!CF68</f>
        <v>127</v>
      </c>
    </row>
    <row r="87" spans="1:16" ht="12.75">
      <c r="A87" s="45">
        <f>+PUNTAJE!A154</f>
        <v>106</v>
      </c>
      <c r="B87" s="91" t="str">
        <f>+PUNTAJE!B154</f>
        <v>MUÑOZ  RAMIREZ  EDGAR  DAVID</v>
      </c>
      <c r="C87" s="45">
        <f>+PUNTAJE!D154</f>
        <v>41.666666666666671</v>
      </c>
      <c r="D87" s="45">
        <f>+PUNTAJE!G154</f>
        <v>29.166666666666668</v>
      </c>
      <c r="E87" s="45">
        <f>+PUNTAJE!J154</f>
        <v>29.166666666666668</v>
      </c>
      <c r="F87" s="45">
        <f>+PUNTAJE!M154</f>
        <v>20.833333333333336</v>
      </c>
      <c r="G87" s="45">
        <f>+PUNTAJE!P154</f>
        <v>58.333333333333336</v>
      </c>
      <c r="H87" s="45">
        <f>+PUNTAJE!S154</f>
        <v>51.111111111111107</v>
      </c>
      <c r="I87" s="45">
        <f>+PUNTAJE!V154</f>
        <v>30</v>
      </c>
      <c r="J87" s="45">
        <f>+PUNTAJE!Y154</f>
        <v>29.166666666666668</v>
      </c>
      <c r="K87" s="45">
        <f>+PUNTAJE!AA154</f>
        <v>289.44444444444451</v>
      </c>
      <c r="L87" s="45">
        <f>+PUNTAJE!AB154</f>
        <v>36.180555555555564</v>
      </c>
      <c r="M87" s="45">
        <f>+PUNTAJE!AC154</f>
        <v>940</v>
      </c>
      <c r="N87" s="45">
        <f>+PUNTAJE!CC154</f>
        <v>1106</v>
      </c>
      <c r="O87" s="176" t="str">
        <f>+PUNTAJE!CE154</f>
        <v>TARDE</v>
      </c>
      <c r="P87" s="177">
        <f>+PUNTAJE!CF154</f>
        <v>61</v>
      </c>
    </row>
    <row r="88" spans="1:16" ht="12.75">
      <c r="A88" s="45">
        <f>+PUNTAJE!A76</f>
        <v>123</v>
      </c>
      <c r="B88" s="91" t="str">
        <f>+PUNTAJE!B76</f>
        <v>LEURO  SALAMANCA  ANDRES  FELIPE</v>
      </c>
      <c r="C88" s="45">
        <f>+PUNTAJE!D76</f>
        <v>45.833333333333329</v>
      </c>
      <c r="D88" s="45">
        <f>+PUNTAJE!G76</f>
        <v>41.666666666666671</v>
      </c>
      <c r="E88" s="45">
        <f>+PUNTAJE!J76</f>
        <v>41.666666666666671</v>
      </c>
      <c r="F88" s="45">
        <f>+PUNTAJE!M76</f>
        <v>45.833333333333329</v>
      </c>
      <c r="G88" s="45">
        <f>+PUNTAJE!P76</f>
        <v>45.833333333333329</v>
      </c>
      <c r="H88" s="45">
        <f>+PUNTAJE!S76</f>
        <v>44.444444444444443</v>
      </c>
      <c r="I88" s="45">
        <f>+PUNTAJE!V76</f>
        <v>30</v>
      </c>
      <c r="J88" s="45">
        <f>+PUNTAJE!Y76</f>
        <v>29.166666666666668</v>
      </c>
      <c r="K88" s="45">
        <f>+PUNTAJE!AA76</f>
        <v>324.44444444444446</v>
      </c>
      <c r="L88" s="45">
        <f>+PUNTAJE!AB76</f>
        <v>40.555555555555557</v>
      </c>
      <c r="M88" s="45">
        <f>+PUNTAJE!AC76</f>
        <v>750.15185185185237</v>
      </c>
      <c r="N88" s="45">
        <f>+PUNTAJE!CC76</f>
        <v>1103</v>
      </c>
      <c r="O88" s="176" t="str">
        <f>+PUNTAJE!CE76</f>
        <v>MAÑANA</v>
      </c>
      <c r="P88" s="177">
        <f>+PUNTAJE!CF76</f>
        <v>32</v>
      </c>
    </row>
    <row r="89" spans="1:16" ht="12.75">
      <c r="A89" s="45">
        <f>+PUNTAJE!A55</f>
        <v>9</v>
      </c>
      <c r="B89" s="91" t="str">
        <f>+PUNTAJE!B55</f>
        <v>CASTILLO   NOPE  MILTON  DAVID</v>
      </c>
      <c r="C89" s="45">
        <f>+PUNTAJE!D55</f>
        <v>37.5</v>
      </c>
      <c r="D89" s="45">
        <f>+PUNTAJE!G55</f>
        <v>50</v>
      </c>
      <c r="E89" s="45">
        <f>+PUNTAJE!J55</f>
        <v>25</v>
      </c>
      <c r="F89" s="45">
        <f>+PUNTAJE!M55</f>
        <v>41.666666666666671</v>
      </c>
      <c r="G89" s="45">
        <f>+PUNTAJE!P55</f>
        <v>41.666666666666671</v>
      </c>
      <c r="H89" s="45">
        <f>+PUNTAJE!S55</f>
        <v>40</v>
      </c>
      <c r="I89" s="45">
        <f>+PUNTAJE!V55</f>
        <v>30</v>
      </c>
      <c r="J89" s="45">
        <f>+PUNTAJE!Y55</f>
        <v>29.166666666666668</v>
      </c>
      <c r="K89" s="45">
        <f>+PUNTAJE!AA55</f>
        <v>295.00000000000006</v>
      </c>
      <c r="L89" s="45">
        <f>+PUNTAJE!AB55</f>
        <v>36.875000000000007</v>
      </c>
      <c r="M89" s="45">
        <f>+PUNTAJE!AC55</f>
        <v>926</v>
      </c>
      <c r="N89" s="45">
        <f>+PUNTAJE!CC55</f>
        <v>1102</v>
      </c>
      <c r="O89" s="176" t="str">
        <f>+PUNTAJE!CE55</f>
        <v>MAÑANA</v>
      </c>
      <c r="P89" s="177">
        <f>+PUNTAJE!CF55</f>
        <v>56</v>
      </c>
    </row>
    <row r="90" spans="1:16" ht="12.75">
      <c r="A90" s="45">
        <f>+PUNTAJE!A57</f>
        <v>43</v>
      </c>
      <c r="B90" s="91" t="str">
        <f>+PUNTAJE!B57</f>
        <v>DIAZ  BAUTISTA  LEIDY  LORENA</v>
      </c>
      <c r="C90" s="45">
        <f>+PUNTAJE!D57</f>
        <v>45.833333333333329</v>
      </c>
      <c r="D90" s="45">
        <f>+PUNTAJE!G57</f>
        <v>33.333333333333329</v>
      </c>
      <c r="E90" s="45">
        <f>+PUNTAJE!J57</f>
        <v>33.333333333333329</v>
      </c>
      <c r="F90" s="45">
        <f>+PUNTAJE!M57</f>
        <v>33.333333333333329</v>
      </c>
      <c r="G90" s="45">
        <f>+PUNTAJE!P57</f>
        <v>50</v>
      </c>
      <c r="H90" s="45">
        <f>+PUNTAJE!S57</f>
        <v>33.333333333333329</v>
      </c>
      <c r="I90" s="45">
        <f>+PUNTAJE!V57</f>
        <v>30</v>
      </c>
      <c r="J90" s="45">
        <f>+PUNTAJE!Y57</f>
        <v>29.166666666666668</v>
      </c>
      <c r="K90" s="45">
        <f>+PUNTAJE!AA57</f>
        <v>288.33333333333331</v>
      </c>
      <c r="L90" s="45">
        <f>+PUNTAJE!AB57</f>
        <v>36.041666666666664</v>
      </c>
      <c r="M90" s="45">
        <f>+PUNTAJE!AC57</f>
        <v>942</v>
      </c>
      <c r="N90" s="45">
        <f>+PUNTAJE!CC57</f>
        <v>1102</v>
      </c>
      <c r="O90" s="176" t="str">
        <f>+PUNTAJE!CE57</f>
        <v>MAÑANA</v>
      </c>
      <c r="P90" s="177">
        <f>+PUNTAJE!CF57</f>
        <v>63</v>
      </c>
    </row>
    <row r="91" spans="1:16" ht="12.75">
      <c r="A91" s="45">
        <f>+PUNTAJE!A52</f>
        <v>10</v>
      </c>
      <c r="B91" s="91" t="str">
        <f>+PUNTAJE!B52</f>
        <v>DIAZ  PEREA  JOELL SEBASTIAN</v>
      </c>
      <c r="C91" s="45">
        <f>+PUNTAJE!D52</f>
        <v>12.5</v>
      </c>
      <c r="D91" s="45">
        <f>+PUNTAJE!G52</f>
        <v>58.333333333333336</v>
      </c>
      <c r="E91" s="45">
        <f>+PUNTAJE!J52</f>
        <v>25</v>
      </c>
      <c r="F91" s="45">
        <f>+PUNTAJE!M52</f>
        <v>45.833333333333329</v>
      </c>
      <c r="G91" s="45">
        <f>+PUNTAJE!P52</f>
        <v>70.833333333333343</v>
      </c>
      <c r="H91" s="45">
        <f>+PUNTAJE!S52</f>
        <v>31.111111111111111</v>
      </c>
      <c r="I91" s="45">
        <f>+PUNTAJE!V52</f>
        <v>30</v>
      </c>
      <c r="J91" s="45">
        <f>+PUNTAJE!Y52</f>
        <v>29.166666666666668</v>
      </c>
      <c r="K91" s="45">
        <f>+PUNTAJE!AA52</f>
        <v>302.77777777777783</v>
      </c>
      <c r="L91" s="45">
        <f>+PUNTAJE!AB52</f>
        <v>37.847222222222229</v>
      </c>
      <c r="M91" s="45">
        <f>+PUNTAJE!AC52</f>
        <v>897</v>
      </c>
      <c r="N91" s="45">
        <f>+PUNTAJE!CC52</f>
        <v>1102</v>
      </c>
      <c r="O91" s="176" t="str">
        <f>+PUNTAJE!CE52</f>
        <v>MAÑANA</v>
      </c>
      <c r="P91" s="177">
        <f>+PUNTAJE!CF52</f>
        <v>49</v>
      </c>
    </row>
    <row r="92" spans="1:16" ht="12.75">
      <c r="A92" s="45">
        <f>+PUNTAJE!A18</f>
        <v>110</v>
      </c>
      <c r="B92" s="91" t="str">
        <f>+PUNTAJE!B18</f>
        <v>BERMUDEZ  ROJAS  DANIEL  STIVEN</v>
      </c>
      <c r="C92" s="45">
        <f>+PUNTAJE!D18</f>
        <v>58.333333333333336</v>
      </c>
      <c r="D92" s="45">
        <f>+PUNTAJE!G18</f>
        <v>50</v>
      </c>
      <c r="E92" s="45">
        <f>+PUNTAJE!J18</f>
        <v>33.333333333333329</v>
      </c>
      <c r="F92" s="45">
        <f>+PUNTAJE!M18</f>
        <v>41.666666666666671</v>
      </c>
      <c r="G92" s="45">
        <f>+PUNTAJE!P18</f>
        <v>58.333333333333336</v>
      </c>
      <c r="H92" s="45">
        <f>+PUNTAJE!S18</f>
        <v>51.111111111111107</v>
      </c>
      <c r="I92" s="45">
        <f>+PUNTAJE!V18</f>
        <v>26.666666666666668</v>
      </c>
      <c r="J92" s="45">
        <f>+PUNTAJE!Y18</f>
        <v>29.166666666666668</v>
      </c>
      <c r="K92" s="45">
        <f>+PUNTAJE!AA18</f>
        <v>348.6111111111112</v>
      </c>
      <c r="L92" s="45">
        <f>+PUNTAJE!AB18</f>
        <v>43.5763888888889</v>
      </c>
      <c r="M92" s="45">
        <f>+PUNTAJE!AC18</f>
        <v>481.21249999999918</v>
      </c>
      <c r="N92" s="45">
        <f>+PUNTAJE!CC18</f>
        <v>1101</v>
      </c>
      <c r="O92" s="176" t="str">
        <f>+PUNTAJE!CE18</f>
        <v>MAÑANA</v>
      </c>
      <c r="P92" s="177">
        <f>+PUNTAJE!CF18</f>
        <v>19</v>
      </c>
    </row>
    <row r="93" spans="1:16" ht="12.75">
      <c r="A93" s="45">
        <f>+PUNTAJE!A85</f>
        <v>163</v>
      </c>
      <c r="B93" s="91" t="str">
        <f>+PUNTAJE!B85</f>
        <v>SARMIENTO  PORRAS  LUIS  ALEJANDRO</v>
      </c>
      <c r="C93" s="45">
        <f>+PUNTAJE!D85</f>
        <v>50</v>
      </c>
      <c r="D93" s="45">
        <f>+PUNTAJE!G85</f>
        <v>62.5</v>
      </c>
      <c r="E93" s="45">
        <f>+PUNTAJE!J85</f>
        <v>33.333333333333329</v>
      </c>
      <c r="F93" s="45">
        <f>+PUNTAJE!M85</f>
        <v>16.666666666666664</v>
      </c>
      <c r="G93" s="45">
        <f>+PUNTAJE!P85</f>
        <v>20.833333333333336</v>
      </c>
      <c r="H93" s="45">
        <f>+PUNTAJE!S85</f>
        <v>44.444444444444443</v>
      </c>
      <c r="I93" s="45">
        <f>+PUNTAJE!V85</f>
        <v>26.666666666666668</v>
      </c>
      <c r="J93" s="45">
        <f>+PUNTAJE!Y85</f>
        <v>29.166666666666668</v>
      </c>
      <c r="K93" s="45">
        <f>+PUNTAJE!AA85</f>
        <v>283.61111111111109</v>
      </c>
      <c r="L93" s="45">
        <f>+PUNTAJE!AB85</f>
        <v>35.451388888888886</v>
      </c>
      <c r="M93" s="45">
        <f>+PUNTAJE!AC85</f>
        <v>947</v>
      </c>
      <c r="N93" s="45">
        <f>+PUNTAJE!CC85</f>
        <v>1103</v>
      </c>
      <c r="O93" s="176" t="str">
        <f>+PUNTAJE!CE85</f>
        <v>MAÑANA</v>
      </c>
      <c r="P93" s="177">
        <f>+PUNTAJE!CF85</f>
        <v>66</v>
      </c>
    </row>
    <row r="94" spans="1:16" ht="12.75">
      <c r="A94" s="45">
        <f>+PUNTAJE!A168</f>
        <v>105</v>
      </c>
      <c r="B94" s="91" t="str">
        <f>+PUNTAJE!B168</f>
        <v>HERNANDEZ  GOMEZ  CLAUDIA  ALEJANDRA</v>
      </c>
      <c r="C94" s="45">
        <f>+PUNTAJE!D168</f>
        <v>41.666666666666671</v>
      </c>
      <c r="D94" s="45">
        <f>+PUNTAJE!G168</f>
        <v>25</v>
      </c>
      <c r="E94" s="45">
        <f>+PUNTAJE!J168</f>
        <v>25</v>
      </c>
      <c r="F94" s="45">
        <f>+PUNTAJE!M168</f>
        <v>20.833333333333336</v>
      </c>
      <c r="G94" s="45">
        <f>+PUNTAJE!P168</f>
        <v>33.333333333333329</v>
      </c>
      <c r="H94" s="45">
        <f>+PUNTAJE!S168</f>
        <v>28.888888888888886</v>
      </c>
      <c r="I94" s="45">
        <f>+PUNTAJE!V168</f>
        <v>26.666666666666668</v>
      </c>
      <c r="J94" s="45">
        <f>+PUNTAJE!Y168</f>
        <v>29.166666666666668</v>
      </c>
      <c r="K94" s="45">
        <f>+PUNTAJE!AA168</f>
        <v>230.55555555555551</v>
      </c>
      <c r="L94" s="45">
        <f>+PUNTAJE!AB168</f>
        <v>28.819444444444439</v>
      </c>
      <c r="M94" s="45">
        <f>+PUNTAJE!AC168</f>
        <v>967</v>
      </c>
      <c r="N94" s="45">
        <f>+PUNTAJE!CC168</f>
        <v>1106</v>
      </c>
      <c r="O94" s="176" t="str">
        <f>+PUNTAJE!CE168</f>
        <v>TARDE</v>
      </c>
      <c r="P94" s="177">
        <f>+PUNTAJE!CF168</f>
        <v>126</v>
      </c>
    </row>
    <row r="95" spans="1:16" ht="12.75">
      <c r="A95" s="45">
        <f>+PUNTAJE!A170</f>
        <v>178</v>
      </c>
      <c r="B95" s="91" t="str">
        <f>+PUNTAJE!B170</f>
        <v>RODRIGUEZ  BUITRAGO  TANIA</v>
      </c>
      <c r="C95" s="45">
        <f>+PUNTAJE!D170</f>
        <v>12.5</v>
      </c>
      <c r="D95" s="45">
        <f>+PUNTAJE!G170</f>
        <v>20.833333333333336</v>
      </c>
      <c r="E95" s="45">
        <f>+PUNTAJE!J170</f>
        <v>37.5</v>
      </c>
      <c r="F95" s="45">
        <f>+PUNTAJE!M170</f>
        <v>12.5</v>
      </c>
      <c r="G95" s="45">
        <f>+PUNTAJE!P170</f>
        <v>50</v>
      </c>
      <c r="H95" s="45">
        <f>+PUNTAJE!S170</f>
        <v>40</v>
      </c>
      <c r="I95" s="45">
        <f>+PUNTAJE!V170</f>
        <v>23.333333333333332</v>
      </c>
      <c r="J95" s="45">
        <f>+PUNTAJE!Y170</f>
        <v>29.166666666666668</v>
      </c>
      <c r="K95" s="45">
        <f>+PUNTAJE!AA170</f>
        <v>225.83333333333334</v>
      </c>
      <c r="L95" s="45">
        <f>+PUNTAJE!AB170</f>
        <v>28.229166666666668</v>
      </c>
      <c r="M95" s="45">
        <f>+PUNTAJE!AC170</f>
        <v>971</v>
      </c>
      <c r="N95" s="45">
        <f>+PUNTAJE!CC170</f>
        <v>1106</v>
      </c>
      <c r="O95" s="176" t="str">
        <f>+PUNTAJE!CE170</f>
        <v>TARDE</v>
      </c>
      <c r="P95" s="177">
        <f>+PUNTAJE!CF170</f>
        <v>133</v>
      </c>
    </row>
    <row r="96" spans="1:16" ht="12.75">
      <c r="A96" s="45">
        <f>+PUNTAJE!A103</f>
        <v>92</v>
      </c>
      <c r="B96" s="91" t="str">
        <f>+PUNTAJE!B103</f>
        <v>UREÑA  GONZALEZ  JEAN  PIERRE</v>
      </c>
      <c r="C96" s="45">
        <f>+PUNTAJE!D103</f>
        <v>20.833333333333336</v>
      </c>
      <c r="D96" s="45">
        <f>+PUNTAJE!G103</f>
        <v>12.5</v>
      </c>
      <c r="E96" s="45">
        <f>+PUNTAJE!J103</f>
        <v>29.166666666666668</v>
      </c>
      <c r="F96" s="45">
        <f>+PUNTAJE!M103</f>
        <v>20.833333333333336</v>
      </c>
      <c r="G96" s="45">
        <f>+PUNTAJE!P103</f>
        <v>33.333333333333329</v>
      </c>
      <c r="H96" s="45">
        <f>+PUNTAJE!S103</f>
        <v>40</v>
      </c>
      <c r="I96" s="45">
        <f>+PUNTAJE!V103</f>
        <v>23.333333333333332</v>
      </c>
      <c r="J96" s="45">
        <f>+PUNTAJE!Y103</f>
        <v>29.166666666666668</v>
      </c>
      <c r="K96" s="45">
        <f>+PUNTAJE!AA103</f>
        <v>209.16666666666669</v>
      </c>
      <c r="L96" s="45">
        <f>+PUNTAJE!AB103</f>
        <v>26.145833333333336</v>
      </c>
      <c r="M96" s="45">
        <f>+PUNTAJE!AC103</f>
        <v>979</v>
      </c>
      <c r="N96" s="45">
        <f>+PUNTAJE!CC103</f>
        <v>1103</v>
      </c>
      <c r="O96" s="176" t="str">
        <f>+PUNTAJE!CE103</f>
        <v>MAÑANA</v>
      </c>
      <c r="P96" s="177">
        <f>+PUNTAJE!CF103</f>
        <v>151</v>
      </c>
    </row>
    <row r="97" spans="1:16" ht="12.75">
      <c r="A97" s="45">
        <f>+PUNTAJE!A65</f>
        <v>116</v>
      </c>
      <c r="B97" s="91" t="str">
        <f>+PUNTAJE!B65</f>
        <v>CRISTANCHO  RAMIREZ  DIEGO  ALEXANDER</v>
      </c>
      <c r="C97" s="45">
        <f>+PUNTAJE!D65</f>
        <v>29.166666666666668</v>
      </c>
      <c r="D97" s="45">
        <f>+PUNTAJE!G65</f>
        <v>29.166666666666668</v>
      </c>
      <c r="E97" s="45">
        <f>+PUNTAJE!J65</f>
        <v>29.166666666666668</v>
      </c>
      <c r="F97" s="45">
        <f>+PUNTAJE!M65</f>
        <v>16.666666666666664</v>
      </c>
      <c r="G97" s="45">
        <f>+PUNTAJE!P65</f>
        <v>50</v>
      </c>
      <c r="H97" s="45">
        <f>+PUNTAJE!S65</f>
        <v>37.777777777777779</v>
      </c>
      <c r="I97" s="45">
        <f>+PUNTAJE!V65</f>
        <v>20</v>
      </c>
      <c r="J97" s="45">
        <f>+PUNTAJE!Y65</f>
        <v>29.166666666666668</v>
      </c>
      <c r="K97" s="45">
        <f>+PUNTAJE!AA65</f>
        <v>241.11111111111109</v>
      </c>
      <c r="L97" s="45">
        <f>+PUNTAJE!AB65</f>
        <v>30.138888888888886</v>
      </c>
      <c r="M97" s="45">
        <f>+PUNTAJE!AC65</f>
        <v>963</v>
      </c>
      <c r="N97" s="45">
        <f>+PUNTAJE!CC65</f>
        <v>1102</v>
      </c>
      <c r="O97" s="176" t="str">
        <f>+PUNTAJE!CE65</f>
        <v>MAÑANA</v>
      </c>
      <c r="P97" s="177">
        <f>+PUNTAJE!CF65</f>
        <v>112</v>
      </c>
    </row>
    <row r="98" spans="1:16" ht="12.75">
      <c r="A98" s="45">
        <f>+PUNTAJE!A169</f>
        <v>35</v>
      </c>
      <c r="B98" s="91" t="str">
        <f>+PUNTAJE!B169</f>
        <v>SANDOVAL  BAÑOL  JESSICA  ALEJANDRA</v>
      </c>
      <c r="C98" s="45">
        <f>+PUNTAJE!D169</f>
        <v>16.666666666666664</v>
      </c>
      <c r="D98" s="45">
        <f>+PUNTAJE!G169</f>
        <v>20.833333333333336</v>
      </c>
      <c r="E98" s="45">
        <f>+PUNTAJE!J169</f>
        <v>25</v>
      </c>
      <c r="F98" s="45">
        <f>+PUNTAJE!M169</f>
        <v>33.333333333333329</v>
      </c>
      <c r="G98" s="45">
        <f>+PUNTAJE!P169</f>
        <v>50</v>
      </c>
      <c r="H98" s="45">
        <f>+PUNTAJE!S169</f>
        <v>33.333333333333329</v>
      </c>
      <c r="I98" s="45">
        <f>+PUNTAJE!V169</f>
        <v>20</v>
      </c>
      <c r="J98" s="45">
        <f>+PUNTAJE!Y169</f>
        <v>29.166666666666668</v>
      </c>
      <c r="K98" s="45">
        <f>+PUNTAJE!AA169</f>
        <v>228.33333333333329</v>
      </c>
      <c r="L98" s="45">
        <f>+PUNTAJE!AB169</f>
        <v>28.541666666666661</v>
      </c>
      <c r="M98" s="45">
        <f>+PUNTAJE!AC169</f>
        <v>971</v>
      </c>
      <c r="N98" s="45">
        <f>+PUNTAJE!CC169</f>
        <v>1106</v>
      </c>
      <c r="O98" s="176" t="str">
        <f>+PUNTAJE!CE169</f>
        <v>TARDE</v>
      </c>
      <c r="P98" s="177">
        <f>+PUNTAJE!CF169</f>
        <v>128</v>
      </c>
    </row>
    <row r="99" spans="1:16" ht="12.75">
      <c r="A99" s="45">
        <f>+PUNTAJE!A142</f>
        <v>27</v>
      </c>
      <c r="B99" s="91" t="str">
        <f>+PUNTAJE!B142</f>
        <v>GOMEZ  LOPEZ  DIANA  LORENA</v>
      </c>
      <c r="C99" s="45">
        <f>+PUNTAJE!D142</f>
        <v>41.666666666666671</v>
      </c>
      <c r="D99" s="45">
        <f>+PUNTAJE!G142</f>
        <v>33.333333333333329</v>
      </c>
      <c r="E99" s="45">
        <f>+PUNTAJE!J142</f>
        <v>20.833333333333336</v>
      </c>
      <c r="F99" s="45">
        <f>+PUNTAJE!M142</f>
        <v>20.833333333333336</v>
      </c>
      <c r="G99" s="45">
        <f>+PUNTAJE!P142</f>
        <v>25</v>
      </c>
      <c r="H99" s="45">
        <f>+PUNTAJE!S142</f>
        <v>31.111111111111111</v>
      </c>
      <c r="I99" s="45">
        <f>+PUNTAJE!V142</f>
        <v>20</v>
      </c>
      <c r="J99" s="45">
        <f>+PUNTAJE!Y142</f>
        <v>29.166666666666668</v>
      </c>
      <c r="K99" s="45">
        <f>+PUNTAJE!AA142</f>
        <v>221.94444444444446</v>
      </c>
      <c r="L99" s="45">
        <f>+PUNTAJE!AB142</f>
        <v>27.743055555555557</v>
      </c>
      <c r="M99" s="45">
        <f>+PUNTAJE!AC142</f>
        <v>971</v>
      </c>
      <c r="N99" s="45">
        <f>+PUNTAJE!CC142</f>
        <v>1105</v>
      </c>
      <c r="O99" s="176" t="str">
        <f>+PUNTAJE!CE142</f>
        <v>TARDE</v>
      </c>
      <c r="P99" s="177">
        <f>+PUNTAJE!CF142</f>
        <v>139</v>
      </c>
    </row>
    <row r="100" spans="1:16" ht="12.75">
      <c r="A100" s="45">
        <f>+PUNTAJE!A121</f>
        <v>128</v>
      </c>
      <c r="B100" s="91" t="str">
        <f>+PUNTAJE!B121</f>
        <v>FLOREZ  MUÑOZ  MARIA  ANGELICA</v>
      </c>
      <c r="C100" s="45">
        <f>+PUNTAJE!D121</f>
        <v>25</v>
      </c>
      <c r="D100" s="45">
        <f>+PUNTAJE!G121</f>
        <v>25</v>
      </c>
      <c r="E100" s="45">
        <f>+PUNTAJE!J121</f>
        <v>20.833333333333336</v>
      </c>
      <c r="F100" s="45">
        <f>+PUNTAJE!M121</f>
        <v>16.666666666666664</v>
      </c>
      <c r="G100" s="45">
        <f>+PUNTAJE!P121</f>
        <v>33.333333333333329</v>
      </c>
      <c r="H100" s="45">
        <f>+PUNTAJE!S121</f>
        <v>24.444444444444443</v>
      </c>
      <c r="I100" s="45">
        <f>+PUNTAJE!V121</f>
        <v>20</v>
      </c>
      <c r="J100" s="45">
        <f>+PUNTAJE!Y121</f>
        <v>29.166666666666668</v>
      </c>
      <c r="K100" s="45">
        <f>+PUNTAJE!AA121</f>
        <v>194.44444444444443</v>
      </c>
      <c r="L100" s="45">
        <f>+PUNTAJE!AB121</f>
        <v>24.305555555555554</v>
      </c>
      <c r="M100" s="45">
        <f>+PUNTAJE!AC121</f>
        <v>983</v>
      </c>
      <c r="N100" s="45">
        <f>+PUNTAJE!CC121</f>
        <v>1104</v>
      </c>
      <c r="O100" s="176" t="str">
        <f>+PUNTAJE!CE121</f>
        <v>TARDE</v>
      </c>
      <c r="P100" s="177">
        <f>+PUNTAJE!CF121</f>
        <v>162</v>
      </c>
    </row>
    <row r="101" spans="1:16" ht="12.75">
      <c r="A101" s="45">
        <f>+PUNTAJE!A66</f>
        <v>153</v>
      </c>
      <c r="B101" s="91" t="str">
        <f>+PUNTAJE!B66</f>
        <v>GALEANO  GUERRERO  SANDY  XIMENA</v>
      </c>
      <c r="C101" s="45">
        <f>+PUNTAJE!D66</f>
        <v>8.3333333333333321</v>
      </c>
      <c r="D101" s="45">
        <f>+PUNTAJE!G66</f>
        <v>37.5</v>
      </c>
      <c r="E101" s="45">
        <f>+PUNTAJE!J66</f>
        <v>20.833333333333336</v>
      </c>
      <c r="F101" s="45">
        <f>+PUNTAJE!M66</f>
        <v>33.333333333333329</v>
      </c>
      <c r="G101" s="45">
        <f>+PUNTAJE!P66</f>
        <v>41.666666666666671</v>
      </c>
      <c r="H101" s="45">
        <f>+PUNTAJE!S66</f>
        <v>55.555555555555557</v>
      </c>
      <c r="I101" s="45">
        <f>+PUNTAJE!V66</f>
        <v>10</v>
      </c>
      <c r="J101" s="45">
        <f>+PUNTAJE!Y66</f>
        <v>29.166666666666668</v>
      </c>
      <c r="K101" s="45">
        <f>+PUNTAJE!AA66</f>
        <v>236.38888888888889</v>
      </c>
      <c r="L101" s="45">
        <f>+PUNTAJE!AB66</f>
        <v>29.548611111111111</v>
      </c>
      <c r="M101" s="45">
        <f>+PUNTAJE!AC66</f>
        <v>967</v>
      </c>
      <c r="N101" s="45">
        <f>+PUNTAJE!CC66</f>
        <v>1102</v>
      </c>
      <c r="O101" s="176" t="str">
        <f>+PUNTAJE!CE66</f>
        <v>MAÑANA</v>
      </c>
      <c r="P101" s="177">
        <f>+PUNTAJE!CF66</f>
        <v>117</v>
      </c>
    </row>
    <row r="102" spans="1:16" ht="12.75">
      <c r="A102" s="45">
        <f>+PUNTAJE!A128</f>
        <v>169</v>
      </c>
      <c r="B102" s="91" t="str">
        <f>+PUNTAJE!B128</f>
        <v>CASTAÑO  CARDOZO  LUIS  ALFREDO</v>
      </c>
      <c r="C102" s="45">
        <f>+PUNTAJE!D128</f>
        <v>29.166666666666668</v>
      </c>
      <c r="D102" s="45">
        <f>+PUNTAJE!G128</f>
        <v>41.666666666666671</v>
      </c>
      <c r="E102" s="45">
        <f>+PUNTAJE!J128</f>
        <v>25</v>
      </c>
      <c r="F102" s="45">
        <f>+PUNTAJE!M128</f>
        <v>50</v>
      </c>
      <c r="G102" s="45">
        <f>+PUNTAJE!P128</f>
        <v>58.333333333333336</v>
      </c>
      <c r="H102" s="45">
        <f>+PUNTAJE!S128</f>
        <v>44.444444444444443</v>
      </c>
      <c r="I102" s="45">
        <f>+PUNTAJE!V128</f>
        <v>53.333333333333336</v>
      </c>
      <c r="J102" s="45">
        <f>+PUNTAJE!Y128</f>
        <v>25</v>
      </c>
      <c r="K102" s="45">
        <f>+PUNTAJE!AA128</f>
        <v>326.94444444444446</v>
      </c>
      <c r="L102" s="45">
        <f>+PUNTAJE!AB128</f>
        <v>40.868055555555557</v>
      </c>
      <c r="M102" s="45">
        <f>+PUNTAJE!AC128</f>
        <v>724.22456018518551</v>
      </c>
      <c r="N102" s="45">
        <f>+PUNTAJE!CC128</f>
        <v>1105</v>
      </c>
      <c r="O102" s="176" t="str">
        <f>+PUNTAJE!CE128</f>
        <v>TARDE</v>
      </c>
      <c r="P102" s="177">
        <f>+PUNTAJE!CF128</f>
        <v>29</v>
      </c>
    </row>
    <row r="103" spans="1:16" ht="12.75">
      <c r="A103" s="45">
        <f>+PUNTAJE!A123</f>
        <v>99</v>
      </c>
      <c r="B103" s="91" t="str">
        <f>+PUNTAJE!B123</f>
        <v>COBOS   GARCIA  ROBERTO  ESTEBAN</v>
      </c>
      <c r="C103" s="45">
        <f>+PUNTAJE!D123</f>
        <v>45.833333333333329</v>
      </c>
      <c r="D103" s="45">
        <f>+PUNTAJE!G123</f>
        <v>62.5</v>
      </c>
      <c r="E103" s="45">
        <f>+PUNTAJE!J123</f>
        <v>54.166666666666664</v>
      </c>
      <c r="F103" s="45">
        <f>+PUNTAJE!M123</f>
        <v>33.333333333333329</v>
      </c>
      <c r="G103" s="45">
        <f>+PUNTAJE!P123</f>
        <v>41.666666666666671</v>
      </c>
      <c r="H103" s="45">
        <f>+PUNTAJE!S123</f>
        <v>66.666666666666657</v>
      </c>
      <c r="I103" s="45">
        <f>+PUNTAJE!V123</f>
        <v>46.666666666666664</v>
      </c>
      <c r="J103" s="45">
        <f>+PUNTAJE!Y123</f>
        <v>25</v>
      </c>
      <c r="K103" s="45">
        <f>+PUNTAJE!AA123</f>
        <v>375.83333333333331</v>
      </c>
      <c r="L103" s="45">
        <f>+PUNTAJE!AB123</f>
        <v>46.979166666666664</v>
      </c>
      <c r="M103" s="45">
        <f>+PUNTAJE!AC123</f>
        <v>236.36214393380089</v>
      </c>
      <c r="N103" s="45">
        <f>+PUNTAJE!CC123</f>
        <v>1105</v>
      </c>
      <c r="O103" s="176" t="str">
        <f>+PUNTAJE!CE123</f>
        <v>TARDE</v>
      </c>
      <c r="P103" s="177">
        <f>+PUNTAJE!CF123</f>
        <v>6</v>
      </c>
    </row>
    <row r="104" spans="1:16" ht="12.75">
      <c r="A104" s="45">
        <f>+PUNTAJE!A151</f>
        <v>138</v>
      </c>
      <c r="B104" s="91" t="str">
        <f>+PUNTAJE!B151</f>
        <v>ALVAREZ  RODRIGUEZ LAURA  MARCELA</v>
      </c>
      <c r="C104" s="45">
        <f>+PUNTAJE!D151</f>
        <v>25</v>
      </c>
      <c r="D104" s="45">
        <f>+PUNTAJE!G151</f>
        <v>50</v>
      </c>
      <c r="E104" s="45">
        <f>+PUNTAJE!J151</f>
        <v>54.166666666666664</v>
      </c>
      <c r="F104" s="45">
        <f>+PUNTAJE!M151</f>
        <v>29.166666666666668</v>
      </c>
      <c r="G104" s="45">
        <f>+PUNTAJE!P151</f>
        <v>50</v>
      </c>
      <c r="H104" s="45">
        <f>+PUNTAJE!S151</f>
        <v>26.666666666666668</v>
      </c>
      <c r="I104" s="45">
        <f>+PUNTAJE!V151</f>
        <v>46.666666666666664</v>
      </c>
      <c r="J104" s="45">
        <f>+PUNTAJE!Y151</f>
        <v>25</v>
      </c>
      <c r="K104" s="45">
        <f>+PUNTAJE!AA151</f>
        <v>306.66666666666663</v>
      </c>
      <c r="L104" s="45">
        <f>+PUNTAJE!AB151</f>
        <v>38.333333333333329</v>
      </c>
      <c r="M104" s="45">
        <f>+PUNTAJE!AC151</f>
        <v>878</v>
      </c>
      <c r="N104" s="45">
        <f>+PUNTAJE!CC151</f>
        <v>1106</v>
      </c>
      <c r="O104" s="176" t="str">
        <f>+PUNTAJE!CE151</f>
        <v>TARDE</v>
      </c>
      <c r="P104" s="177">
        <f>+PUNTAJE!CF151</f>
        <v>45</v>
      </c>
    </row>
    <row r="105" spans="1:16" ht="12.75">
      <c r="A105" s="45">
        <f>+PUNTAJE!A22</f>
        <v>145</v>
      </c>
      <c r="B105" s="91" t="str">
        <f>+PUNTAJE!B22</f>
        <v>CANO  ORTEGON  ANDRES FELIPE</v>
      </c>
      <c r="C105" s="45">
        <f>+PUNTAJE!D22</f>
        <v>29.166666666666668</v>
      </c>
      <c r="D105" s="45">
        <f>+PUNTAJE!G22</f>
        <v>50</v>
      </c>
      <c r="E105" s="45">
        <f>+PUNTAJE!J22</f>
        <v>37.5</v>
      </c>
      <c r="F105" s="45">
        <f>+PUNTAJE!M22</f>
        <v>33.333333333333329</v>
      </c>
      <c r="G105" s="45">
        <f>+PUNTAJE!P22</f>
        <v>70.833333333333343</v>
      </c>
      <c r="H105" s="45">
        <f>+PUNTAJE!S22</f>
        <v>37.777777777777779</v>
      </c>
      <c r="I105" s="45">
        <f>+PUNTAJE!V22</f>
        <v>40</v>
      </c>
      <c r="J105" s="45">
        <f>+PUNTAJE!Y22</f>
        <v>25</v>
      </c>
      <c r="K105" s="45">
        <f>+PUNTAJE!AA22</f>
        <v>323.61111111111114</v>
      </c>
      <c r="L105" s="45">
        <f>+PUNTAJE!AB22</f>
        <v>40.451388888888893</v>
      </c>
      <c r="M105" s="45">
        <f>+PUNTAJE!AC22</f>
        <v>758.60844907407318</v>
      </c>
      <c r="N105" s="45">
        <f>+PUNTAJE!CC22</f>
        <v>1101</v>
      </c>
      <c r="O105" s="176" t="str">
        <f>+PUNTAJE!CE22</f>
        <v>MAÑANA</v>
      </c>
      <c r="P105" s="177">
        <f>+PUNTAJE!CF22</f>
        <v>34</v>
      </c>
    </row>
    <row r="106" spans="1:16" ht="12.75">
      <c r="A106" s="45">
        <f>+PUNTAJE!A99</f>
        <v>158</v>
      </c>
      <c r="B106" s="91" t="str">
        <f>+PUNTAJE!B99</f>
        <v>CALDERON  RAMOS  STEPHANY ALEXANDRA</v>
      </c>
      <c r="C106" s="45">
        <f>+PUNTAJE!D99</f>
        <v>25</v>
      </c>
      <c r="D106" s="45">
        <f>+PUNTAJE!G99</f>
        <v>33.333333333333329</v>
      </c>
      <c r="E106" s="45">
        <f>+PUNTAJE!J99</f>
        <v>12.5</v>
      </c>
      <c r="F106" s="45">
        <f>+PUNTAJE!M99</f>
        <v>20.833333333333336</v>
      </c>
      <c r="G106" s="45">
        <f>+PUNTAJE!P99</f>
        <v>41.666666666666671</v>
      </c>
      <c r="H106" s="45">
        <f>+PUNTAJE!S99</f>
        <v>28.888888888888886</v>
      </c>
      <c r="I106" s="45">
        <f>+PUNTAJE!V99</f>
        <v>40</v>
      </c>
      <c r="J106" s="45">
        <f>+PUNTAJE!Y99</f>
        <v>25</v>
      </c>
      <c r="K106" s="45">
        <f>+PUNTAJE!AA99</f>
        <v>227.2222222222222</v>
      </c>
      <c r="L106" s="45">
        <f>+PUNTAJE!AB99</f>
        <v>28.402777777777775</v>
      </c>
      <c r="M106" s="45">
        <f>+PUNTAJE!AC99</f>
        <v>971</v>
      </c>
      <c r="N106" s="45">
        <f>+PUNTAJE!CC99</f>
        <v>1103</v>
      </c>
      <c r="O106" s="176" t="str">
        <f>+PUNTAJE!CE99</f>
        <v>MAÑANA</v>
      </c>
      <c r="P106" s="177">
        <f>+PUNTAJE!CF99</f>
        <v>130</v>
      </c>
    </row>
    <row r="107" spans="1:16" ht="12.75">
      <c r="A107" s="45">
        <f>+PUNTAJE!A15</f>
        <v>3</v>
      </c>
      <c r="B107" s="91" t="str">
        <f>+PUNTAJE!B15</f>
        <v>CASTILLLO  GARZON  MATEO  ENRIQUE</v>
      </c>
      <c r="C107" s="45">
        <f>+PUNTAJE!D15</f>
        <v>62.5</v>
      </c>
      <c r="D107" s="45">
        <f>+PUNTAJE!G15</f>
        <v>50</v>
      </c>
      <c r="E107" s="45">
        <f>+PUNTAJE!J15</f>
        <v>37.5</v>
      </c>
      <c r="F107" s="45">
        <f>+PUNTAJE!M15</f>
        <v>50</v>
      </c>
      <c r="G107" s="45">
        <f>+PUNTAJE!P15</f>
        <v>62.5</v>
      </c>
      <c r="H107" s="45">
        <f>+PUNTAJE!S15</f>
        <v>44.444444444444443</v>
      </c>
      <c r="I107" s="45">
        <f>+PUNTAJE!V15</f>
        <v>36.666666666666664</v>
      </c>
      <c r="J107" s="45">
        <f>+PUNTAJE!Y15</f>
        <v>25</v>
      </c>
      <c r="K107" s="45">
        <f>+PUNTAJE!AA15</f>
        <v>368.61111111111114</v>
      </c>
      <c r="L107" s="45">
        <f>+PUNTAJE!AB15</f>
        <v>46.076388888888893</v>
      </c>
      <c r="M107" s="45">
        <f>+PUNTAJE!AC15</f>
        <v>286.21807662844122</v>
      </c>
      <c r="N107" s="45">
        <f>+PUNTAJE!CC15</f>
        <v>1101</v>
      </c>
      <c r="O107" s="176" t="str">
        <f>+PUNTAJE!CE15</f>
        <v>MAÑANA</v>
      </c>
      <c r="P107" s="177">
        <f>+PUNTAJE!CF15</f>
        <v>9</v>
      </c>
    </row>
    <row r="108" spans="1:16" ht="12.75">
      <c r="A108" s="45">
        <f>+PUNTAJE!A107</f>
        <v>91</v>
      </c>
      <c r="B108" s="91" t="str">
        <f>+PUNTAJE!B107</f>
        <v>ROJAS  GUERRERO  CRISTIAN  EDUARDO</v>
      </c>
      <c r="C108" s="45">
        <f>+PUNTAJE!D107</f>
        <v>20.833333333333336</v>
      </c>
      <c r="D108" s="45">
        <f>+PUNTAJE!G107</f>
        <v>16.666666666666664</v>
      </c>
      <c r="E108" s="45">
        <f>+PUNTAJE!J107</f>
        <v>25</v>
      </c>
      <c r="F108" s="45">
        <f>+PUNTAJE!M107</f>
        <v>16.666666666666664</v>
      </c>
      <c r="G108" s="45">
        <f>+PUNTAJE!P107</f>
        <v>29.166666666666668</v>
      </c>
      <c r="H108" s="45">
        <f>+PUNTAJE!S107</f>
        <v>24.444444444444443</v>
      </c>
      <c r="I108" s="45">
        <f>+PUNTAJE!V107</f>
        <v>36.666666666666664</v>
      </c>
      <c r="J108" s="45">
        <f>+PUNTAJE!Y107</f>
        <v>25</v>
      </c>
      <c r="K108" s="45">
        <f>+PUNTAJE!AA107</f>
        <v>194.44444444444443</v>
      </c>
      <c r="L108" s="45">
        <f>+PUNTAJE!AB107</f>
        <v>24.305555555555554</v>
      </c>
      <c r="M108" s="45">
        <f>+PUNTAJE!AC107</f>
        <v>983</v>
      </c>
      <c r="N108" s="45">
        <f>+PUNTAJE!CC107</f>
        <v>1103</v>
      </c>
      <c r="O108" s="176" t="str">
        <f>+PUNTAJE!CE107</f>
        <v>MAÑANA</v>
      </c>
      <c r="P108" s="177">
        <f>+PUNTAJE!CF107</f>
        <v>161</v>
      </c>
    </row>
    <row r="109" spans="1:16" ht="12.75">
      <c r="A109" s="45">
        <f>+PUNTAJE!A50</f>
        <v>118</v>
      </c>
      <c r="B109" s="91" t="str">
        <f>+PUNTAJE!B50</f>
        <v>MORENO  AYALA  ANDRES  FELIPE</v>
      </c>
      <c r="C109" s="45">
        <f>+PUNTAJE!D50</f>
        <v>25</v>
      </c>
      <c r="D109" s="45">
        <f>+PUNTAJE!G50</f>
        <v>58.333333333333336</v>
      </c>
      <c r="E109" s="45">
        <f>+PUNTAJE!J50</f>
        <v>41.666666666666671</v>
      </c>
      <c r="F109" s="45">
        <f>+PUNTAJE!M50</f>
        <v>41.666666666666671</v>
      </c>
      <c r="G109" s="45">
        <f>+PUNTAJE!P50</f>
        <v>50</v>
      </c>
      <c r="H109" s="45">
        <f>+PUNTAJE!S50</f>
        <v>48.888888888888886</v>
      </c>
      <c r="I109" s="45">
        <f>+PUNTAJE!V50</f>
        <v>30</v>
      </c>
      <c r="J109" s="45">
        <f>+PUNTAJE!Y50</f>
        <v>25</v>
      </c>
      <c r="K109" s="45">
        <f>+PUNTAJE!AA50</f>
        <v>320.55555555555554</v>
      </c>
      <c r="L109" s="45">
        <f>+PUNTAJE!AB50</f>
        <v>40.069444444444443</v>
      </c>
      <c r="M109" s="45">
        <f>+PUNTAJE!AC50</f>
        <v>788.82101851851894</v>
      </c>
      <c r="N109" s="45">
        <f>+PUNTAJE!CC50</f>
        <v>1102</v>
      </c>
      <c r="O109" s="176" t="str">
        <f>+PUNTAJE!CE50</f>
        <v>MAÑANA</v>
      </c>
      <c r="P109" s="177">
        <f>+PUNTAJE!CF50</f>
        <v>35</v>
      </c>
    </row>
    <row r="110" spans="1:16" ht="12.75">
      <c r="A110" s="45">
        <f>+PUNTAJE!A89</f>
        <v>160</v>
      </c>
      <c r="B110" s="91" t="str">
        <f>+PUNTAJE!B89</f>
        <v>MARTINEZ  CADENA  CARLOS  STEVEN</v>
      </c>
      <c r="C110" s="45">
        <f>+PUNTAJE!D89</f>
        <v>54.166666666666664</v>
      </c>
      <c r="D110" s="45">
        <f>+PUNTAJE!G89</f>
        <v>50</v>
      </c>
      <c r="E110" s="45">
        <f>+PUNTAJE!J89</f>
        <v>20.833333333333336</v>
      </c>
      <c r="F110" s="45">
        <f>+PUNTAJE!M89</f>
        <v>29.166666666666668</v>
      </c>
      <c r="G110" s="45">
        <f>+PUNTAJE!P89</f>
        <v>16.666666666666664</v>
      </c>
      <c r="H110" s="45">
        <f>+PUNTAJE!S89</f>
        <v>40</v>
      </c>
      <c r="I110" s="45">
        <f>+PUNTAJE!V89</f>
        <v>30</v>
      </c>
      <c r="J110" s="45">
        <f>+PUNTAJE!Y89</f>
        <v>25</v>
      </c>
      <c r="K110" s="45">
        <f>+PUNTAJE!AA89</f>
        <v>265.83333333333331</v>
      </c>
      <c r="L110" s="45">
        <f>+PUNTAJE!AB89</f>
        <v>33.229166666666664</v>
      </c>
      <c r="M110" s="45">
        <f>+PUNTAJE!AC89</f>
        <v>955</v>
      </c>
      <c r="N110" s="45">
        <f>+PUNTAJE!CC89</f>
        <v>1103</v>
      </c>
      <c r="O110" s="176" t="str">
        <f>+PUNTAJE!CE89</f>
        <v>MAÑANA</v>
      </c>
      <c r="P110" s="177">
        <f>+PUNTAJE!CF89</f>
        <v>81</v>
      </c>
    </row>
    <row r="111" spans="1:16" ht="12.75">
      <c r="A111" s="45">
        <f>+PUNTAJE!A94</f>
        <v>89</v>
      </c>
      <c r="B111" s="91" t="str">
        <f>+PUNTAJE!B94</f>
        <v>MORENO  PARRA  JUAN  CARLOS</v>
      </c>
      <c r="C111" s="45">
        <f>+PUNTAJE!D94</f>
        <v>37.5</v>
      </c>
      <c r="D111" s="45">
        <f>+PUNTAJE!G94</f>
        <v>20.833333333333336</v>
      </c>
      <c r="E111" s="45">
        <f>+PUNTAJE!J94</f>
        <v>16.666666666666664</v>
      </c>
      <c r="F111" s="45">
        <f>+PUNTAJE!M94</f>
        <v>33.333333333333329</v>
      </c>
      <c r="G111" s="45">
        <f>+PUNTAJE!P94</f>
        <v>41.666666666666671</v>
      </c>
      <c r="H111" s="45">
        <f>+PUNTAJE!S94</f>
        <v>37.777777777777779</v>
      </c>
      <c r="I111" s="45">
        <f>+PUNTAJE!V94</f>
        <v>30</v>
      </c>
      <c r="J111" s="45">
        <f>+PUNTAJE!Y94</f>
        <v>25</v>
      </c>
      <c r="K111" s="45">
        <f>+PUNTAJE!AA94</f>
        <v>242.77777777777777</v>
      </c>
      <c r="L111" s="45">
        <f>+PUNTAJE!AB94</f>
        <v>30.347222222222221</v>
      </c>
      <c r="M111" s="45">
        <f>+PUNTAJE!AC94</f>
        <v>963</v>
      </c>
      <c r="N111" s="45">
        <f>+PUNTAJE!CC94</f>
        <v>1103</v>
      </c>
      <c r="O111" s="176" t="str">
        <f>+PUNTAJE!CE94</f>
        <v>MAÑANA</v>
      </c>
      <c r="P111" s="177">
        <f>+PUNTAJE!CF94</f>
        <v>109</v>
      </c>
    </row>
    <row r="112" spans="1:16" ht="12.75">
      <c r="A112" s="45">
        <f>+PUNTAJE!A96</f>
        <v>15</v>
      </c>
      <c r="B112" s="91" t="str">
        <f>+PUNTAJE!B96</f>
        <v>BRICEÑO  ROA  ALEJANDRA</v>
      </c>
      <c r="C112" s="45">
        <f>+PUNTAJE!D96</f>
        <v>29.166666666666668</v>
      </c>
      <c r="D112" s="45">
        <f>+PUNTAJE!G96</f>
        <v>29.166666666666668</v>
      </c>
      <c r="E112" s="45">
        <f>+PUNTAJE!J96</f>
        <v>16.666666666666664</v>
      </c>
      <c r="F112" s="45">
        <f>+PUNTAJE!M96</f>
        <v>41.666666666666671</v>
      </c>
      <c r="G112" s="45">
        <f>+PUNTAJE!P96</f>
        <v>37.5</v>
      </c>
      <c r="H112" s="45">
        <f>+PUNTAJE!S96</f>
        <v>28.888888888888886</v>
      </c>
      <c r="I112" s="45">
        <f>+PUNTAJE!V96</f>
        <v>30</v>
      </c>
      <c r="J112" s="45">
        <f>+PUNTAJE!Y96</f>
        <v>25</v>
      </c>
      <c r="K112" s="45">
        <f>+PUNTAJE!AA96</f>
        <v>238.05555555555557</v>
      </c>
      <c r="L112" s="45">
        <f>+PUNTAJE!AB96</f>
        <v>29.756944444444446</v>
      </c>
      <c r="M112" s="45">
        <f>+PUNTAJE!AC96</f>
        <v>967</v>
      </c>
      <c r="N112" s="45">
        <f>+PUNTAJE!CC96</f>
        <v>1103</v>
      </c>
      <c r="O112" s="176" t="str">
        <f>+PUNTAJE!CE96</f>
        <v>MAÑANA</v>
      </c>
      <c r="P112" s="177">
        <f>+PUNTAJE!CF96</f>
        <v>113</v>
      </c>
    </row>
    <row r="113" spans="1:16" ht="12.75">
      <c r="A113" s="45">
        <f>+PUNTAJE!A53</f>
        <v>12</v>
      </c>
      <c r="B113" s="91" t="str">
        <f>+PUNTAJE!B53</f>
        <v>MORA  MADRIGAL  EDISON  MANUEL</v>
      </c>
      <c r="C113" s="45">
        <f>+PUNTAJE!D53</f>
        <v>50</v>
      </c>
      <c r="D113" s="45">
        <f>+PUNTAJE!G53</f>
        <v>41.666666666666671</v>
      </c>
      <c r="E113" s="45">
        <f>+PUNTAJE!J53</f>
        <v>33.333333333333329</v>
      </c>
      <c r="F113" s="45">
        <f>+PUNTAJE!M53</f>
        <v>33.333333333333329</v>
      </c>
      <c r="G113" s="45">
        <f>+PUNTAJE!P53</f>
        <v>58.333333333333336</v>
      </c>
      <c r="H113" s="45">
        <f>+PUNTAJE!S53</f>
        <v>26.666666666666668</v>
      </c>
      <c r="I113" s="45">
        <f>+PUNTAJE!V53</f>
        <v>30</v>
      </c>
      <c r="J113" s="45">
        <f>+PUNTAJE!Y53</f>
        <v>25</v>
      </c>
      <c r="K113" s="45">
        <f>+PUNTAJE!AA53</f>
        <v>298.33333333333331</v>
      </c>
      <c r="L113" s="45">
        <f>+PUNTAJE!AB53</f>
        <v>37.291666666666664</v>
      </c>
      <c r="M113" s="45">
        <f>+PUNTAJE!AC53</f>
        <v>915</v>
      </c>
      <c r="N113" s="45">
        <f>+PUNTAJE!CC53</f>
        <v>1102</v>
      </c>
      <c r="O113" s="176" t="str">
        <f>+PUNTAJE!CE53</f>
        <v>MAÑANA</v>
      </c>
      <c r="P113" s="177">
        <f>+PUNTAJE!CF53</f>
        <v>52</v>
      </c>
    </row>
    <row r="114" spans="1:16" ht="12.75">
      <c r="A114" s="45">
        <f>+PUNTAJE!A91</f>
        <v>48</v>
      </c>
      <c r="B114" s="91" t="str">
        <f>+PUNTAJE!B91</f>
        <v>BECERRA MEJIA  LEIDY  VANESSA</v>
      </c>
      <c r="C114" s="45">
        <f>+PUNTAJE!D91</f>
        <v>25</v>
      </c>
      <c r="D114" s="45">
        <f>+PUNTAJE!G91</f>
        <v>37.5</v>
      </c>
      <c r="E114" s="45">
        <f>+PUNTAJE!J91</f>
        <v>25</v>
      </c>
      <c r="F114" s="45">
        <f>+PUNTAJE!M91</f>
        <v>41.666666666666671</v>
      </c>
      <c r="G114" s="45">
        <f>+PUNTAJE!P91</f>
        <v>29.166666666666668</v>
      </c>
      <c r="H114" s="45">
        <f>+PUNTAJE!S91</f>
        <v>46.666666666666664</v>
      </c>
      <c r="I114" s="45">
        <f>+PUNTAJE!V91</f>
        <v>26.666666666666668</v>
      </c>
      <c r="J114" s="45">
        <f>+PUNTAJE!Y91</f>
        <v>25</v>
      </c>
      <c r="K114" s="45">
        <f>+PUNTAJE!AA91</f>
        <v>256.66666666666663</v>
      </c>
      <c r="L114" s="45">
        <f>+PUNTAJE!AB91</f>
        <v>32.083333333333329</v>
      </c>
      <c r="M114" s="45">
        <f>+PUNTAJE!AC91</f>
        <v>959</v>
      </c>
      <c r="N114" s="45">
        <f>+PUNTAJE!CC91</f>
        <v>1103</v>
      </c>
      <c r="O114" s="176" t="str">
        <f>+PUNTAJE!CE91</f>
        <v>MAÑANA</v>
      </c>
      <c r="P114" s="177">
        <f>+PUNTAJE!CF91</f>
        <v>88</v>
      </c>
    </row>
    <row r="115" spans="1:16" ht="12.75">
      <c r="A115" s="45">
        <f>+PUNTAJE!A158</f>
        <v>141</v>
      </c>
      <c r="B115" s="91" t="str">
        <f>+PUNTAJE!B158</f>
        <v>NUÑEZ  GARZON  JUAN  BERNARDO</v>
      </c>
      <c r="C115" s="45">
        <f>+PUNTAJE!D158</f>
        <v>37.5</v>
      </c>
      <c r="D115" s="45">
        <f>+PUNTAJE!G158</f>
        <v>41.666666666666671</v>
      </c>
      <c r="E115" s="45">
        <f>+PUNTAJE!J158</f>
        <v>37.5</v>
      </c>
      <c r="F115" s="45">
        <f>+PUNTAJE!M158</f>
        <v>33.333333333333329</v>
      </c>
      <c r="G115" s="45">
        <f>+PUNTAJE!P158</f>
        <v>37.5</v>
      </c>
      <c r="H115" s="45">
        <f>+PUNTAJE!S158</f>
        <v>31.111111111111111</v>
      </c>
      <c r="I115" s="45">
        <f>+PUNTAJE!V158</f>
        <v>26.666666666666668</v>
      </c>
      <c r="J115" s="45">
        <f>+PUNTAJE!Y158</f>
        <v>25</v>
      </c>
      <c r="K115" s="45">
        <f>+PUNTAJE!AA158</f>
        <v>270.27777777777777</v>
      </c>
      <c r="L115" s="45">
        <f>+PUNTAJE!AB158</f>
        <v>33.784722222222221</v>
      </c>
      <c r="M115" s="45">
        <f>+PUNTAJE!AC158</f>
        <v>951</v>
      </c>
      <c r="N115" s="45">
        <f>+PUNTAJE!CC158</f>
        <v>1106</v>
      </c>
      <c r="O115" s="176" t="str">
        <f>+PUNTAJE!CE158</f>
        <v>TARDE</v>
      </c>
      <c r="P115" s="177">
        <f>+PUNTAJE!CF158</f>
        <v>79</v>
      </c>
    </row>
    <row r="116" spans="1:16" ht="12.75">
      <c r="A116" s="45">
        <f>+PUNTAJE!A116</f>
        <v>167</v>
      </c>
      <c r="B116" s="91" t="str">
        <f>+PUNTAJE!B116</f>
        <v>SAMDOVAL  ARIAS  MARIA  ELIZABETH</v>
      </c>
      <c r="C116" s="45">
        <f>+PUNTAJE!D116</f>
        <v>25</v>
      </c>
      <c r="D116" s="45">
        <f>+PUNTAJE!G116</f>
        <v>41.666666666666671</v>
      </c>
      <c r="E116" s="45">
        <f>+PUNTAJE!J116</f>
        <v>16.666666666666664</v>
      </c>
      <c r="F116" s="45">
        <f>+PUNTAJE!M116</f>
        <v>25</v>
      </c>
      <c r="G116" s="45">
        <f>+PUNTAJE!P116</f>
        <v>37.5</v>
      </c>
      <c r="H116" s="45">
        <f>+PUNTAJE!S116</f>
        <v>28.888888888888886</v>
      </c>
      <c r="I116" s="45">
        <f>+PUNTAJE!V116</f>
        <v>26.666666666666668</v>
      </c>
      <c r="J116" s="45">
        <f>+PUNTAJE!Y116</f>
        <v>25</v>
      </c>
      <c r="K116" s="45">
        <f>+PUNTAJE!AA116</f>
        <v>226.38888888888889</v>
      </c>
      <c r="L116" s="45">
        <f>+PUNTAJE!AB116</f>
        <v>28.298611111111111</v>
      </c>
      <c r="M116" s="45">
        <f>+PUNTAJE!AC116</f>
        <v>971</v>
      </c>
      <c r="N116" s="45">
        <f>+PUNTAJE!CC116</f>
        <v>1104</v>
      </c>
      <c r="O116" s="176" t="str">
        <f>+PUNTAJE!CE116</f>
        <v>TARDE</v>
      </c>
      <c r="P116" s="177">
        <f>+PUNTAJE!CF116</f>
        <v>132</v>
      </c>
    </row>
    <row r="117" spans="1:16" ht="12.75">
      <c r="A117" s="45">
        <f>+PUNTAJE!A144</f>
        <v>60</v>
      </c>
      <c r="B117" s="91" t="str">
        <f>+PUNTAJE!B144</f>
        <v>BAQUERO  CRUZ  JOHAN  FERNEY</v>
      </c>
      <c r="C117" s="45">
        <f>+PUNTAJE!D144</f>
        <v>25</v>
      </c>
      <c r="D117" s="45">
        <f>+PUNTAJE!G144</f>
        <v>33.333333333333329</v>
      </c>
      <c r="E117" s="45">
        <f>+PUNTAJE!J144</f>
        <v>20.833333333333336</v>
      </c>
      <c r="F117" s="45">
        <f>+PUNTAJE!M144</f>
        <v>33.333333333333329</v>
      </c>
      <c r="G117" s="45">
        <f>+PUNTAJE!P144</f>
        <v>20.833333333333336</v>
      </c>
      <c r="H117" s="45">
        <f>+PUNTAJE!S144</f>
        <v>24.444444444444443</v>
      </c>
      <c r="I117" s="45">
        <f>+PUNTAJE!V144</f>
        <v>26.666666666666668</v>
      </c>
      <c r="J117" s="45">
        <f>+PUNTAJE!Y144</f>
        <v>25</v>
      </c>
      <c r="K117" s="45">
        <f>+PUNTAJE!AA144</f>
        <v>209.44444444444443</v>
      </c>
      <c r="L117" s="45">
        <f>+PUNTAJE!AB144</f>
        <v>26.180555555555554</v>
      </c>
      <c r="M117" s="45">
        <f>+PUNTAJE!AC144</f>
        <v>979</v>
      </c>
      <c r="N117" s="45">
        <f>+PUNTAJE!CC144</f>
        <v>1105</v>
      </c>
      <c r="O117" s="176" t="str">
        <f>+PUNTAJE!CE144</f>
        <v>TARDE</v>
      </c>
      <c r="P117" s="177">
        <f>+PUNTAJE!CF144</f>
        <v>150</v>
      </c>
    </row>
    <row r="118" spans="1:16" ht="12.75">
      <c r="A118" s="45">
        <f>+PUNTAJE!A146</f>
        <v>61</v>
      </c>
      <c r="B118" s="91" t="str">
        <f>+PUNTAJE!B146</f>
        <v>CASTRO  MOLINA  LEIDY  CAROLINA</v>
      </c>
      <c r="C118" s="45">
        <f>+PUNTAJE!D146</f>
        <v>20.833333333333336</v>
      </c>
      <c r="D118" s="45">
        <f>+PUNTAJE!G146</f>
        <v>33.333333333333329</v>
      </c>
      <c r="E118" s="45">
        <f>+PUNTAJE!J146</f>
        <v>16.666666666666664</v>
      </c>
      <c r="F118" s="45">
        <f>+PUNTAJE!M146</f>
        <v>29.166666666666668</v>
      </c>
      <c r="G118" s="45">
        <f>+PUNTAJE!P146</f>
        <v>29.166666666666668</v>
      </c>
      <c r="H118" s="45">
        <f>+PUNTAJE!S146</f>
        <v>22.222222222222221</v>
      </c>
      <c r="I118" s="45">
        <f>+PUNTAJE!V146</f>
        <v>26.666666666666668</v>
      </c>
      <c r="J118" s="45">
        <f>+PUNTAJE!Y146</f>
        <v>25</v>
      </c>
      <c r="K118" s="45">
        <f>+PUNTAJE!AA146</f>
        <v>203.05555555555554</v>
      </c>
      <c r="L118" s="45">
        <f>+PUNTAJE!AB146</f>
        <v>25.381944444444443</v>
      </c>
      <c r="M118" s="45">
        <f>+PUNTAJE!AC146</f>
        <v>979</v>
      </c>
      <c r="N118" s="45">
        <f>+PUNTAJE!CC146</f>
        <v>1105</v>
      </c>
      <c r="O118" s="176" t="str">
        <f>+PUNTAJE!CE146</f>
        <v>TARDE</v>
      </c>
      <c r="P118" s="177">
        <f>+PUNTAJE!CF146</f>
        <v>155</v>
      </c>
    </row>
    <row r="119" spans="1:16" ht="12.75">
      <c r="A119" s="45">
        <f>+PUNTAJE!A104</f>
        <v>164</v>
      </c>
      <c r="B119" s="91" t="str">
        <f>+PUNTAJE!B104</f>
        <v>BENITES  LEZCANO  YETSICA  DOLLY</v>
      </c>
      <c r="C119" s="45">
        <f>+PUNTAJE!D104</f>
        <v>25</v>
      </c>
      <c r="D119" s="45">
        <f>+PUNTAJE!G104</f>
        <v>8.3333333333333321</v>
      </c>
      <c r="E119" s="45">
        <f>+PUNTAJE!J104</f>
        <v>29.166666666666668</v>
      </c>
      <c r="F119" s="45">
        <f>+PUNTAJE!M104</f>
        <v>25</v>
      </c>
      <c r="G119" s="45">
        <f>+PUNTAJE!P104</f>
        <v>37.5</v>
      </c>
      <c r="H119" s="45">
        <f>+PUNTAJE!S104</f>
        <v>33.333333333333329</v>
      </c>
      <c r="I119" s="45">
        <f>+PUNTAJE!V104</f>
        <v>23.333333333333332</v>
      </c>
      <c r="J119" s="45">
        <f>+PUNTAJE!Y104</f>
        <v>25</v>
      </c>
      <c r="K119" s="45">
        <f>+PUNTAJE!AA104</f>
        <v>206.66666666666666</v>
      </c>
      <c r="L119" s="45">
        <f>+PUNTAJE!AB104</f>
        <v>25.833333333333332</v>
      </c>
      <c r="M119" s="45">
        <f>+PUNTAJE!AC104</f>
        <v>979</v>
      </c>
      <c r="N119" s="45">
        <f>+PUNTAJE!CC104</f>
        <v>1103</v>
      </c>
      <c r="O119" s="176" t="str">
        <f>+PUNTAJE!CE104</f>
        <v>MAÑANA</v>
      </c>
      <c r="P119" s="177">
        <f>+PUNTAJE!CF104</f>
        <v>153</v>
      </c>
    </row>
    <row r="120" spans="1:16" ht="12.75">
      <c r="A120" s="45">
        <f>+PUNTAJE!A171</f>
        <v>139</v>
      </c>
      <c r="B120" s="91" t="str">
        <f>+PUNTAJE!B171</f>
        <v>GONZALEZ  ROZO  JHON  FREDDY</v>
      </c>
      <c r="C120" s="45">
        <f>+PUNTAJE!D171</f>
        <v>16.666666666666664</v>
      </c>
      <c r="D120" s="45">
        <f>+PUNTAJE!G171</f>
        <v>33.333333333333329</v>
      </c>
      <c r="E120" s="45">
        <f>+PUNTAJE!J171</f>
        <v>20.833333333333336</v>
      </c>
      <c r="F120" s="45">
        <f>+PUNTAJE!M171</f>
        <v>25</v>
      </c>
      <c r="G120" s="45">
        <f>+PUNTAJE!P171</f>
        <v>50</v>
      </c>
      <c r="H120" s="45">
        <f>+PUNTAJE!S171</f>
        <v>28.888888888888886</v>
      </c>
      <c r="I120" s="45">
        <f>+PUNTAJE!V171</f>
        <v>23.333333333333332</v>
      </c>
      <c r="J120" s="45">
        <f>+PUNTAJE!Y171</f>
        <v>25</v>
      </c>
      <c r="K120" s="45">
        <f>+PUNTAJE!AA171</f>
        <v>223.05555555555554</v>
      </c>
      <c r="L120" s="45">
        <f>+PUNTAJE!AB171</f>
        <v>27.881944444444443</v>
      </c>
      <c r="M120" s="45">
        <f>+PUNTAJE!AC171</f>
        <v>971</v>
      </c>
      <c r="N120" s="45">
        <f>+PUNTAJE!CC171</f>
        <v>1106</v>
      </c>
      <c r="O120" s="176" t="str">
        <f>+PUNTAJE!CE171</f>
        <v>TARDE</v>
      </c>
      <c r="P120" s="177">
        <f>+PUNTAJE!CF171</f>
        <v>137</v>
      </c>
    </row>
    <row r="121" spans="1:16" ht="12.75">
      <c r="A121" s="45">
        <f>+PUNTAJE!A102</f>
        <v>124</v>
      </c>
      <c r="B121" s="91" t="str">
        <f>+PUNTAJE!B102</f>
        <v>NINCON  GUTIERREZ  MARIA  ALEJANDRA</v>
      </c>
      <c r="C121" s="45">
        <f>+PUNTAJE!D102</f>
        <v>25</v>
      </c>
      <c r="D121" s="45">
        <f>+PUNTAJE!G102</f>
        <v>29.166666666666668</v>
      </c>
      <c r="E121" s="45">
        <f>+PUNTAJE!J102</f>
        <v>29.166666666666668</v>
      </c>
      <c r="F121" s="45">
        <f>+PUNTAJE!M102</f>
        <v>16.666666666666664</v>
      </c>
      <c r="G121" s="45">
        <f>+PUNTAJE!P102</f>
        <v>41.666666666666671</v>
      </c>
      <c r="H121" s="45">
        <f>+PUNTAJE!S102</f>
        <v>26.666666666666668</v>
      </c>
      <c r="I121" s="45">
        <f>+PUNTAJE!V102</f>
        <v>23.333333333333332</v>
      </c>
      <c r="J121" s="45">
        <f>+PUNTAJE!Y102</f>
        <v>25</v>
      </c>
      <c r="K121" s="45">
        <f>+PUNTAJE!AA102</f>
        <v>216.66666666666669</v>
      </c>
      <c r="L121" s="45">
        <f>+PUNTAJE!AB102</f>
        <v>27.083333333333336</v>
      </c>
      <c r="M121" s="45">
        <f>+PUNTAJE!AC102</f>
        <v>975</v>
      </c>
      <c r="N121" s="45">
        <f>+PUNTAJE!CC102</f>
        <v>1103</v>
      </c>
      <c r="O121" s="176" t="str">
        <f>+PUNTAJE!CE102</f>
        <v>MAÑANA</v>
      </c>
      <c r="P121" s="177">
        <f>+PUNTAJE!CF102</f>
        <v>142</v>
      </c>
    </row>
    <row r="122" spans="1:16" ht="12.75">
      <c r="A122" s="45">
        <f>+PUNTAJE!A118</f>
        <v>24</v>
      </c>
      <c r="B122" s="91" t="str">
        <f>+PUNTAJE!B118</f>
        <v>NARANJO  CASTILLO  JUAN  DIEGO</v>
      </c>
      <c r="C122" s="45">
        <f>+PUNTAJE!D118</f>
        <v>29.166666666666668</v>
      </c>
      <c r="D122" s="45">
        <f>+PUNTAJE!G118</f>
        <v>20.833333333333336</v>
      </c>
      <c r="E122" s="45">
        <f>+PUNTAJE!J118</f>
        <v>20.833333333333336</v>
      </c>
      <c r="F122" s="45">
        <f>+PUNTAJE!M118</f>
        <v>41.666666666666671</v>
      </c>
      <c r="G122" s="45">
        <f>+PUNTAJE!P118</f>
        <v>45.833333333333329</v>
      </c>
      <c r="H122" s="45">
        <f>+PUNTAJE!S118</f>
        <v>15.555555555555555</v>
      </c>
      <c r="I122" s="45">
        <f>+PUNTAJE!V118</f>
        <v>23.333333333333332</v>
      </c>
      <c r="J122" s="45">
        <f>+PUNTAJE!Y118</f>
        <v>25</v>
      </c>
      <c r="K122" s="45">
        <f>+PUNTAJE!AA118</f>
        <v>222.22222222222223</v>
      </c>
      <c r="L122" s="45">
        <f>+PUNTAJE!AB118</f>
        <v>27.777777777777779</v>
      </c>
      <c r="M122" s="45">
        <f>+PUNTAJE!AC118</f>
        <v>971</v>
      </c>
      <c r="N122" s="45">
        <f>+PUNTAJE!CC118</f>
        <v>1104</v>
      </c>
      <c r="O122" s="176" t="str">
        <f>+PUNTAJE!CE118</f>
        <v>TARDE</v>
      </c>
      <c r="P122" s="177">
        <f>+PUNTAJE!CF118</f>
        <v>138</v>
      </c>
    </row>
    <row r="123" spans="1:16" ht="12.75">
      <c r="A123" s="45">
        <f>+PUNTAJE!A143</f>
        <v>173</v>
      </c>
      <c r="B123" s="91" t="str">
        <f>+PUNTAJE!B143</f>
        <v>TORRES  ORJUELA  YESSICA  NATALIA</v>
      </c>
      <c r="C123" s="45">
        <f>+PUNTAJE!D143</f>
        <v>25</v>
      </c>
      <c r="D123" s="45">
        <f>+PUNTAJE!G143</f>
        <v>25</v>
      </c>
      <c r="E123" s="45">
        <f>+PUNTAJE!J143</f>
        <v>29.166666666666668</v>
      </c>
      <c r="F123" s="45">
        <f>+PUNTAJE!M143</f>
        <v>20.833333333333336</v>
      </c>
      <c r="G123" s="45">
        <f>+PUNTAJE!P143</f>
        <v>29.166666666666668</v>
      </c>
      <c r="H123" s="45">
        <f>+PUNTAJE!S143</f>
        <v>40</v>
      </c>
      <c r="I123" s="45">
        <f>+PUNTAJE!V143</f>
        <v>20</v>
      </c>
      <c r="J123" s="45">
        <f>+PUNTAJE!Y143</f>
        <v>25</v>
      </c>
      <c r="K123" s="45">
        <f>+PUNTAJE!AA143</f>
        <v>214.16666666666666</v>
      </c>
      <c r="L123" s="45">
        <f>+PUNTAJE!AB143</f>
        <v>26.770833333333332</v>
      </c>
      <c r="M123" s="45">
        <f>+PUNTAJE!AC143</f>
        <v>975</v>
      </c>
      <c r="N123" s="45">
        <f>+PUNTAJE!CC143</f>
        <v>1105</v>
      </c>
      <c r="O123" s="176" t="str">
        <f>+PUNTAJE!CE143</f>
        <v>TARDE</v>
      </c>
      <c r="P123" s="177">
        <f>+PUNTAJE!CF143</f>
        <v>146</v>
      </c>
    </row>
    <row r="124" spans="1:16" ht="12.75">
      <c r="A124" s="45">
        <f>+PUNTAJE!A73</f>
        <v>119</v>
      </c>
      <c r="B124" s="91" t="str">
        <f>+PUNTAJE!B73</f>
        <v>RODRIGUEZ  ROJAS  JOHANN  STEEVENS</v>
      </c>
      <c r="C124" s="45">
        <f>+PUNTAJE!D73</f>
        <v>12.5</v>
      </c>
      <c r="D124" s="45">
        <f>+PUNTAJE!G73</f>
        <v>37.5</v>
      </c>
      <c r="E124" s="45">
        <f>+PUNTAJE!J73</f>
        <v>20.833333333333336</v>
      </c>
      <c r="F124" s="45">
        <f>+PUNTAJE!M73</f>
        <v>20.833333333333336</v>
      </c>
      <c r="G124" s="45">
        <f>+PUNTAJE!P73</f>
        <v>29.166666666666668</v>
      </c>
      <c r="H124" s="45">
        <f>+PUNTAJE!S73</f>
        <v>33.333333333333329</v>
      </c>
      <c r="I124" s="45">
        <f>+PUNTAJE!V73</f>
        <v>20</v>
      </c>
      <c r="J124" s="45">
        <f>+PUNTAJE!Y73</f>
        <v>25</v>
      </c>
      <c r="K124" s="45">
        <f>+PUNTAJE!AA73</f>
        <v>199.16666666666669</v>
      </c>
      <c r="L124" s="45">
        <f>+PUNTAJE!AB73</f>
        <v>24.895833333333336</v>
      </c>
      <c r="M124" s="45">
        <f>+PUNTAJE!AC73</f>
        <v>983</v>
      </c>
      <c r="N124" s="45">
        <f>+PUNTAJE!CC73</f>
        <v>1102</v>
      </c>
      <c r="O124" s="176" t="str">
        <f>+PUNTAJE!CE73</f>
        <v>MAÑANA</v>
      </c>
      <c r="P124" s="177">
        <f>+PUNTAJE!CF73</f>
        <v>158</v>
      </c>
    </row>
    <row r="125" spans="1:16" ht="12.75">
      <c r="A125" s="45">
        <f>+PUNTAJE!A141</f>
        <v>26</v>
      </c>
      <c r="B125" s="91" t="str">
        <f>+PUNTAJE!B141</f>
        <v>BAQUERO  SALAZAR  CRISTIAN  CAMILO</v>
      </c>
      <c r="C125" s="45">
        <f>+PUNTAJE!D141</f>
        <v>29.166666666666668</v>
      </c>
      <c r="D125" s="45">
        <f>+PUNTAJE!G141</f>
        <v>20.833333333333336</v>
      </c>
      <c r="E125" s="45">
        <f>+PUNTAJE!J141</f>
        <v>33.333333333333329</v>
      </c>
      <c r="F125" s="45">
        <f>+PUNTAJE!M141</f>
        <v>29.166666666666668</v>
      </c>
      <c r="G125" s="45">
        <f>+PUNTAJE!P141</f>
        <v>33.333333333333329</v>
      </c>
      <c r="H125" s="45">
        <f>+PUNTAJE!S141</f>
        <v>37.777777777777779</v>
      </c>
      <c r="I125" s="45">
        <f>+PUNTAJE!V141</f>
        <v>16.666666666666664</v>
      </c>
      <c r="J125" s="45">
        <f>+PUNTAJE!Y141</f>
        <v>25</v>
      </c>
      <c r="K125" s="45">
        <f>+PUNTAJE!AA141</f>
        <v>225.27777777777774</v>
      </c>
      <c r="L125" s="45">
        <f>+PUNTAJE!AB141</f>
        <v>28.159722222222218</v>
      </c>
      <c r="M125" s="45">
        <f>+PUNTAJE!AC141</f>
        <v>971</v>
      </c>
      <c r="N125" s="45">
        <f>+PUNTAJE!CC141</f>
        <v>1105</v>
      </c>
      <c r="O125" s="176" t="str">
        <f>+PUNTAJE!CE141</f>
        <v>TARDE</v>
      </c>
      <c r="P125" s="177">
        <f>+PUNTAJE!CF141</f>
        <v>135</v>
      </c>
    </row>
    <row r="126" spans="1:16" ht="12.75">
      <c r="A126" s="45">
        <f>+PUNTAJE!A163</f>
        <v>174</v>
      </c>
      <c r="B126" s="91" t="str">
        <f>+PUNTAJE!B163</f>
        <v xml:space="preserve">CARRILLO  MUÑOZ  SERGIO  ANDRES </v>
      </c>
      <c r="C126" s="45">
        <f>+PUNTAJE!D163</f>
        <v>29.166666666666668</v>
      </c>
      <c r="D126" s="45">
        <f>+PUNTAJE!G163</f>
        <v>20.833333333333336</v>
      </c>
      <c r="E126" s="45">
        <f>+PUNTAJE!J163</f>
        <v>20.833333333333336</v>
      </c>
      <c r="F126" s="45">
        <f>+PUNTAJE!M163</f>
        <v>41.666666666666671</v>
      </c>
      <c r="G126" s="45">
        <f>+PUNTAJE!P163</f>
        <v>45.833333333333329</v>
      </c>
      <c r="H126" s="45">
        <f>+PUNTAJE!S163</f>
        <v>22.222222222222221</v>
      </c>
      <c r="I126" s="45">
        <f>+PUNTAJE!V163</f>
        <v>46.666666666666664</v>
      </c>
      <c r="J126" s="45">
        <f>+PUNTAJE!Y163</f>
        <v>20.833333333333336</v>
      </c>
      <c r="K126" s="45">
        <f>+PUNTAJE!AA163</f>
        <v>248.05555555555557</v>
      </c>
      <c r="L126" s="45">
        <f>+PUNTAJE!AB163</f>
        <v>31.006944444444446</v>
      </c>
      <c r="M126" s="45">
        <f>+PUNTAJE!AC163</f>
        <v>963</v>
      </c>
      <c r="N126" s="45">
        <f>+PUNTAJE!CC163</f>
        <v>1106</v>
      </c>
      <c r="O126" s="176" t="str">
        <f>+PUNTAJE!CE163</f>
        <v>TARDE</v>
      </c>
      <c r="P126" s="177">
        <f>+PUNTAJE!CF163</f>
        <v>103</v>
      </c>
    </row>
    <row r="127" spans="1:16" ht="12.75">
      <c r="A127" s="45">
        <f>+PUNTAJE!A108</f>
        <v>126</v>
      </c>
      <c r="B127" s="91" t="str">
        <f>+PUNTAJE!B108</f>
        <v>SANABRIA  DELGADO  JESSICA  ALEJANDRA</v>
      </c>
      <c r="C127" s="45">
        <f>+PUNTAJE!D108</f>
        <v>20.833333333333336</v>
      </c>
      <c r="D127" s="45">
        <f>+PUNTAJE!G108</f>
        <v>25</v>
      </c>
      <c r="E127" s="45">
        <f>+PUNTAJE!J108</f>
        <v>12.5</v>
      </c>
      <c r="F127" s="45">
        <f>+PUNTAJE!M108</f>
        <v>16.666666666666664</v>
      </c>
      <c r="G127" s="45">
        <f>+PUNTAJE!P108</f>
        <v>12.5</v>
      </c>
      <c r="H127" s="45">
        <f>+PUNTAJE!S108</f>
        <v>37.777777777777779</v>
      </c>
      <c r="I127" s="45">
        <f>+PUNTAJE!V108</f>
        <v>43.333333333333336</v>
      </c>
      <c r="J127" s="45">
        <f>+PUNTAJE!Y108</f>
        <v>20.833333333333336</v>
      </c>
      <c r="K127" s="45">
        <f>+PUNTAJE!AA108</f>
        <v>189.44444444444446</v>
      </c>
      <c r="L127" s="45">
        <f>+PUNTAJE!AB108</f>
        <v>23.680555555555557</v>
      </c>
      <c r="M127" s="45">
        <f>+PUNTAJE!AC108</f>
        <v>987</v>
      </c>
      <c r="N127" s="45">
        <f>+PUNTAJE!CC108</f>
        <v>1103</v>
      </c>
      <c r="O127" s="176" t="str">
        <f>+PUNTAJE!CE108</f>
        <v>MAÑANA</v>
      </c>
      <c r="P127" s="177">
        <f>+PUNTAJE!CF108</f>
        <v>163</v>
      </c>
    </row>
    <row r="128" spans="1:16" ht="12.75">
      <c r="A128" s="45">
        <f>+PUNTAJE!A115</f>
        <v>23</v>
      </c>
      <c r="B128" s="91" t="str">
        <f>+PUNTAJE!B115</f>
        <v>GUANGA  OLAYA  MARILYN  TATIANA</v>
      </c>
      <c r="C128" s="45">
        <f>+PUNTAJE!D115</f>
        <v>20.833333333333336</v>
      </c>
      <c r="D128" s="45">
        <f>+PUNTAJE!G115</f>
        <v>37.5</v>
      </c>
      <c r="E128" s="45">
        <f>+PUNTAJE!J115</f>
        <v>37.5</v>
      </c>
      <c r="F128" s="45">
        <f>+PUNTAJE!M115</f>
        <v>33.333333333333329</v>
      </c>
      <c r="G128" s="45">
        <f>+PUNTAJE!P115</f>
        <v>25</v>
      </c>
      <c r="H128" s="45">
        <f>+PUNTAJE!S115</f>
        <v>28.888888888888886</v>
      </c>
      <c r="I128" s="45">
        <f>+PUNTAJE!V115</f>
        <v>43.333333333333336</v>
      </c>
      <c r="J128" s="45">
        <f>+PUNTAJE!Y115</f>
        <v>20.833333333333336</v>
      </c>
      <c r="K128" s="45">
        <f>+PUNTAJE!AA115</f>
        <v>247.22222222222226</v>
      </c>
      <c r="L128" s="45">
        <f>+PUNTAJE!AB115</f>
        <v>30.902777777777782</v>
      </c>
      <c r="M128" s="45">
        <f>+PUNTAJE!AC115</f>
        <v>963</v>
      </c>
      <c r="N128" s="45">
        <f>+PUNTAJE!CC115</f>
        <v>1104</v>
      </c>
      <c r="O128" s="176" t="str">
        <f>+PUNTAJE!CE115</f>
        <v>TARDE</v>
      </c>
      <c r="P128" s="177">
        <f>+PUNTAJE!CF115</f>
        <v>104</v>
      </c>
    </row>
    <row r="129" spans="1:16" ht="12.75">
      <c r="A129" s="45">
        <f>+PUNTAJE!A164</f>
        <v>177</v>
      </c>
      <c r="B129" s="91" t="str">
        <f>+PUNTAJE!B164</f>
        <v xml:space="preserve">PRIETO  CAMACHO  MEIDY  PAOLA  </v>
      </c>
      <c r="C129" s="45">
        <f>+PUNTAJE!D164</f>
        <v>29.166666666666668</v>
      </c>
      <c r="D129" s="45">
        <f>+PUNTAJE!G164</f>
        <v>25</v>
      </c>
      <c r="E129" s="45">
        <f>+PUNTAJE!J164</f>
        <v>20.833333333333336</v>
      </c>
      <c r="F129" s="45">
        <f>+PUNTAJE!M164</f>
        <v>25</v>
      </c>
      <c r="G129" s="45">
        <f>+PUNTAJE!P164</f>
        <v>50</v>
      </c>
      <c r="H129" s="45">
        <f>+PUNTAJE!S164</f>
        <v>33.333333333333329</v>
      </c>
      <c r="I129" s="45">
        <f>+PUNTAJE!V164</f>
        <v>40</v>
      </c>
      <c r="J129" s="45">
        <f>+PUNTAJE!Y164</f>
        <v>20.833333333333336</v>
      </c>
      <c r="K129" s="45">
        <f>+PUNTAJE!AA164</f>
        <v>244.16666666666666</v>
      </c>
      <c r="L129" s="45">
        <f>+PUNTAJE!AB164</f>
        <v>30.520833333333332</v>
      </c>
      <c r="M129" s="45">
        <f>+PUNTAJE!AC164</f>
        <v>963</v>
      </c>
      <c r="N129" s="45">
        <f>+PUNTAJE!CC164</f>
        <v>1106</v>
      </c>
      <c r="O129" s="176" t="str">
        <f>+PUNTAJE!CE164</f>
        <v>TARDE</v>
      </c>
      <c r="P129" s="177">
        <f>+PUNTAJE!CF164</f>
        <v>107</v>
      </c>
    </row>
    <row r="130" spans="1:16" ht="12.75">
      <c r="A130" s="45">
        <f>+PUNTAJE!A33</f>
        <v>144</v>
      </c>
      <c r="B130" s="91" t="str">
        <f>+PUNTAJE!B33</f>
        <v>BAQUERO  LOPEZ  VICTOR  RICARDO</v>
      </c>
      <c r="C130" s="45">
        <f>+PUNTAJE!D33</f>
        <v>25</v>
      </c>
      <c r="D130" s="45">
        <f>+PUNTAJE!G33</f>
        <v>45.833333333333329</v>
      </c>
      <c r="E130" s="45">
        <f>+PUNTAJE!J33</f>
        <v>29.166666666666668</v>
      </c>
      <c r="F130" s="45">
        <f>+PUNTAJE!M33</f>
        <v>33.333333333333329</v>
      </c>
      <c r="G130" s="45">
        <f>+PUNTAJE!P33</f>
        <v>37.5</v>
      </c>
      <c r="H130" s="45">
        <f>+PUNTAJE!S33</f>
        <v>31.111111111111111</v>
      </c>
      <c r="I130" s="45">
        <f>+PUNTAJE!V33</f>
        <v>40</v>
      </c>
      <c r="J130" s="45">
        <f>+PUNTAJE!Y33</f>
        <v>20.833333333333336</v>
      </c>
      <c r="K130" s="45">
        <f>+PUNTAJE!AA33</f>
        <v>262.77777777777777</v>
      </c>
      <c r="L130" s="45">
        <f>+PUNTAJE!AB33</f>
        <v>32.847222222222221</v>
      </c>
      <c r="M130" s="45">
        <f>+PUNTAJE!AC33</f>
        <v>955</v>
      </c>
      <c r="N130" s="45">
        <f>+PUNTAJE!CC33</f>
        <v>1101</v>
      </c>
      <c r="O130" s="176" t="str">
        <f>+PUNTAJE!CE33</f>
        <v>MAÑANA</v>
      </c>
      <c r="P130" s="177">
        <f>+PUNTAJE!CF33</f>
        <v>82</v>
      </c>
    </row>
    <row r="131" spans="1:16" ht="12.75">
      <c r="A131" s="45">
        <f>+PUNTAJE!A84</f>
        <v>53</v>
      </c>
      <c r="B131" s="91" t="str">
        <f>+PUNTAJE!B84</f>
        <v>RODRIGUEZ  BENITEZ  LADY  MARCELA</v>
      </c>
      <c r="C131" s="45">
        <f>+PUNTAJE!D84</f>
        <v>29.166666666666668</v>
      </c>
      <c r="D131" s="45">
        <f>+PUNTAJE!G84</f>
        <v>33.333333333333329</v>
      </c>
      <c r="E131" s="45">
        <f>+PUNTAJE!J84</f>
        <v>20.833333333333336</v>
      </c>
      <c r="F131" s="45">
        <f>+PUNTAJE!M84</f>
        <v>33.333333333333329</v>
      </c>
      <c r="G131" s="45">
        <f>+PUNTAJE!P84</f>
        <v>66.666666666666657</v>
      </c>
      <c r="H131" s="45">
        <f>+PUNTAJE!S84</f>
        <v>46.666666666666664</v>
      </c>
      <c r="I131" s="45">
        <f>+PUNTAJE!V84</f>
        <v>36.666666666666664</v>
      </c>
      <c r="J131" s="45">
        <f>+PUNTAJE!Y84</f>
        <v>20.833333333333336</v>
      </c>
      <c r="K131" s="45">
        <f>+PUNTAJE!AA84</f>
        <v>287.49999999999994</v>
      </c>
      <c r="L131" s="45">
        <f>+PUNTAJE!AB84</f>
        <v>35.937499999999993</v>
      </c>
      <c r="M131" s="45">
        <f>+PUNTAJE!AC84</f>
        <v>943</v>
      </c>
      <c r="N131" s="45">
        <f>+PUNTAJE!CC84</f>
        <v>1103</v>
      </c>
      <c r="O131" s="176" t="str">
        <f>+PUNTAJE!CE84</f>
        <v>MAÑANA</v>
      </c>
      <c r="P131" s="177">
        <f>+PUNTAJE!CF84</f>
        <v>65</v>
      </c>
    </row>
    <row r="132" spans="1:16" ht="12.75">
      <c r="A132" s="45">
        <f>+PUNTAJE!A127</f>
        <v>136</v>
      </c>
      <c r="B132" s="91" t="str">
        <f>+PUNTAJE!B127</f>
        <v>PEREZ  VERGARA  HEINER  LEONARDO</v>
      </c>
      <c r="C132" s="45">
        <f>+PUNTAJE!D127</f>
        <v>62.5</v>
      </c>
      <c r="D132" s="45">
        <f>+PUNTAJE!G127</f>
        <v>33.333333333333329</v>
      </c>
      <c r="E132" s="45">
        <f>+PUNTAJE!J127</f>
        <v>41.666666666666671</v>
      </c>
      <c r="F132" s="45">
        <f>+PUNTAJE!M127</f>
        <v>41.666666666666671</v>
      </c>
      <c r="G132" s="45">
        <f>+PUNTAJE!P127</f>
        <v>62.5</v>
      </c>
      <c r="H132" s="45">
        <f>+PUNTAJE!S127</f>
        <v>28.888888888888886</v>
      </c>
      <c r="I132" s="45">
        <f>+PUNTAJE!V127</f>
        <v>36.666666666666664</v>
      </c>
      <c r="J132" s="45">
        <f>+PUNTAJE!Y127</f>
        <v>20.833333333333336</v>
      </c>
      <c r="K132" s="45">
        <f>+PUNTAJE!AA127</f>
        <v>328.05555555555554</v>
      </c>
      <c r="L132" s="45">
        <f>+PUNTAJE!AB127</f>
        <v>41.006944444444443</v>
      </c>
      <c r="M132" s="45">
        <f>+PUNTAJE!AC127</f>
        <v>712.43289351851945</v>
      </c>
      <c r="N132" s="45">
        <f>+PUNTAJE!CC127</f>
        <v>1105</v>
      </c>
      <c r="O132" s="176" t="str">
        <f>+PUNTAJE!CE127</f>
        <v>TARDE</v>
      </c>
      <c r="P132" s="177">
        <f>+PUNTAJE!CF127</f>
        <v>27</v>
      </c>
    </row>
    <row r="133" spans="1:16" ht="12.75">
      <c r="A133" s="45">
        <f>+PUNTAJE!A61</f>
        <v>8</v>
      </c>
      <c r="B133" s="91" t="str">
        <f>+PUNTAJE!B61</f>
        <v>AGUDELO  QUINTERO  JUAN SEBASTIAN</v>
      </c>
      <c r="C133" s="45">
        <f>+PUNTAJE!D61</f>
        <v>41.666666666666671</v>
      </c>
      <c r="D133" s="45">
        <f>+PUNTAJE!G61</f>
        <v>41.666666666666671</v>
      </c>
      <c r="E133" s="45">
        <f>+PUNTAJE!J61</f>
        <v>37.5</v>
      </c>
      <c r="F133" s="45">
        <f>+PUNTAJE!M61</f>
        <v>25</v>
      </c>
      <c r="G133" s="45">
        <f>+PUNTAJE!P61</f>
        <v>25</v>
      </c>
      <c r="H133" s="45">
        <f>+PUNTAJE!S61</f>
        <v>26.666666666666668</v>
      </c>
      <c r="I133" s="45">
        <f>+PUNTAJE!V61</f>
        <v>36.666666666666664</v>
      </c>
      <c r="J133" s="45">
        <f>+PUNTAJE!Y61</f>
        <v>20.833333333333336</v>
      </c>
      <c r="K133" s="45">
        <f>+PUNTAJE!AA61</f>
        <v>255</v>
      </c>
      <c r="L133" s="45">
        <f>+PUNTAJE!AB61</f>
        <v>31.875</v>
      </c>
      <c r="M133" s="45">
        <f>+PUNTAJE!AC61</f>
        <v>959</v>
      </c>
      <c r="N133" s="45">
        <f>+PUNTAJE!CC61</f>
        <v>1102</v>
      </c>
      <c r="O133" s="176" t="str">
        <f>+PUNTAJE!CE61</f>
        <v>MAÑANA</v>
      </c>
      <c r="P133" s="177">
        <f>+PUNTAJE!CF61</f>
        <v>92</v>
      </c>
    </row>
    <row r="134" spans="1:16" ht="12.75">
      <c r="A134" s="45">
        <f>+PUNTAJE!A62</f>
        <v>42</v>
      </c>
      <c r="B134" s="91" t="str">
        <f>+PUNTAJE!B62</f>
        <v>CASALLAS  NOVA  OSCAR  FERNANDO</v>
      </c>
      <c r="C134" s="45">
        <f>+PUNTAJE!D62</f>
        <v>29.166666666666668</v>
      </c>
      <c r="D134" s="45">
        <f>+PUNTAJE!G62</f>
        <v>41.666666666666671</v>
      </c>
      <c r="E134" s="45">
        <f>+PUNTAJE!J62</f>
        <v>29.166666666666668</v>
      </c>
      <c r="F134" s="45">
        <f>+PUNTAJE!M62</f>
        <v>16.666666666666664</v>
      </c>
      <c r="G134" s="45">
        <f>+PUNTAJE!P62</f>
        <v>50</v>
      </c>
      <c r="H134" s="45">
        <f>+PUNTAJE!S62</f>
        <v>24.444444444444443</v>
      </c>
      <c r="I134" s="45">
        <f>+PUNTAJE!V62</f>
        <v>36.666666666666664</v>
      </c>
      <c r="J134" s="45">
        <f>+PUNTAJE!Y62</f>
        <v>20.833333333333336</v>
      </c>
      <c r="K134" s="45">
        <f>+PUNTAJE!AA62</f>
        <v>248.61111111111114</v>
      </c>
      <c r="L134" s="45">
        <f>+PUNTAJE!AB62</f>
        <v>31.076388888888893</v>
      </c>
      <c r="M134" s="45">
        <f>+PUNTAJE!AC62</f>
        <v>963</v>
      </c>
      <c r="N134" s="45">
        <f>+PUNTAJE!CC62</f>
        <v>1102</v>
      </c>
      <c r="O134" s="176" t="str">
        <f>+PUNTAJE!CE62</f>
        <v>MAÑANA</v>
      </c>
      <c r="P134" s="177">
        <f>+PUNTAJE!CF62</f>
        <v>101</v>
      </c>
    </row>
    <row r="135" spans="1:16" ht="12.75">
      <c r="A135" s="45">
        <f>+PUNTAJE!A145</f>
        <v>100</v>
      </c>
      <c r="B135" s="91" t="str">
        <f>+PUNTAJE!B145</f>
        <v>GOMEZ  ROZO  NIKHOL  MELISSA</v>
      </c>
      <c r="C135" s="45">
        <f>+PUNTAJE!D145</f>
        <v>25</v>
      </c>
      <c r="D135" s="45">
        <f>+PUNTAJE!G145</f>
        <v>33.333333333333329</v>
      </c>
      <c r="E135" s="45">
        <f>+PUNTAJE!J145</f>
        <v>25</v>
      </c>
      <c r="F135" s="45">
        <f>+PUNTAJE!M145</f>
        <v>29.166666666666668</v>
      </c>
      <c r="G135" s="45">
        <f>+PUNTAJE!P145</f>
        <v>16.666666666666664</v>
      </c>
      <c r="H135" s="45">
        <f>+PUNTAJE!S145</f>
        <v>22.222222222222221</v>
      </c>
      <c r="I135" s="45">
        <f>+PUNTAJE!V145</f>
        <v>36.666666666666664</v>
      </c>
      <c r="J135" s="45">
        <f>+PUNTAJE!Y145</f>
        <v>20.833333333333336</v>
      </c>
      <c r="K135" s="45">
        <f>+PUNTAJE!AA145</f>
        <v>208.88888888888889</v>
      </c>
      <c r="L135" s="45">
        <f>+PUNTAJE!AB145</f>
        <v>26.111111111111111</v>
      </c>
      <c r="M135" s="45">
        <f>+PUNTAJE!AC145</f>
        <v>979</v>
      </c>
      <c r="N135" s="45">
        <f>+PUNTAJE!CC145</f>
        <v>1105</v>
      </c>
      <c r="O135" s="176" t="str">
        <f>+PUNTAJE!CE145</f>
        <v>TARDE</v>
      </c>
      <c r="P135" s="177">
        <f>+PUNTAJE!CF145</f>
        <v>152</v>
      </c>
    </row>
    <row r="136" spans="1:16" ht="12.75">
      <c r="A136" s="45">
        <f>+PUNTAJE!A49</f>
        <v>85</v>
      </c>
      <c r="B136" s="91" t="str">
        <f>+PUNTAJE!B49</f>
        <v>TRUJILLO  PEDRAZA  JHON  ALEJANDRO</v>
      </c>
      <c r="C136" s="45">
        <f>+PUNTAJE!D49</f>
        <v>58.333333333333336</v>
      </c>
      <c r="D136" s="45">
        <f>+PUNTAJE!G49</f>
        <v>25</v>
      </c>
      <c r="E136" s="45">
        <f>+PUNTAJE!J49</f>
        <v>20.833333333333336</v>
      </c>
      <c r="F136" s="45">
        <f>+PUNTAJE!M49</f>
        <v>41.666666666666671</v>
      </c>
      <c r="G136" s="45">
        <f>+PUNTAJE!P49</f>
        <v>66.666666666666657</v>
      </c>
      <c r="H136" s="45">
        <f>+PUNTAJE!S49</f>
        <v>57.777777777777771</v>
      </c>
      <c r="I136" s="45">
        <f>+PUNTAJE!V49</f>
        <v>33.333333333333329</v>
      </c>
      <c r="J136" s="45">
        <f>+PUNTAJE!Y49</f>
        <v>20.833333333333336</v>
      </c>
      <c r="K136" s="45">
        <f>+PUNTAJE!AA49</f>
        <v>324.44444444444446</v>
      </c>
      <c r="L136" s="45">
        <f>+PUNTAJE!AB49</f>
        <v>40.555555555555557</v>
      </c>
      <c r="M136" s="45">
        <f>+PUNTAJE!AC49</f>
        <v>750.15185185185237</v>
      </c>
      <c r="N136" s="45">
        <f>+PUNTAJE!CC49</f>
        <v>1102</v>
      </c>
      <c r="O136" s="176" t="str">
        <f>+PUNTAJE!CE49</f>
        <v>MAÑANA</v>
      </c>
      <c r="P136" s="177">
        <f>+PUNTAJE!CF49</f>
        <v>31</v>
      </c>
    </row>
    <row r="137" spans="1:16" ht="12.75">
      <c r="A137" s="45">
        <f>+PUNTAJE!A77</f>
        <v>16</v>
      </c>
      <c r="B137" s="91" t="str">
        <f>+PUNTAJE!B77</f>
        <v>CHITIVA  JULIO  CESAR</v>
      </c>
      <c r="C137" s="45">
        <f>+PUNTAJE!D77</f>
        <v>25</v>
      </c>
      <c r="D137" s="45">
        <f>+PUNTAJE!G77</f>
        <v>25</v>
      </c>
      <c r="E137" s="45">
        <f>+PUNTAJE!J77</f>
        <v>33.333333333333329</v>
      </c>
      <c r="F137" s="45">
        <f>+PUNTAJE!M77</f>
        <v>58.333333333333336</v>
      </c>
      <c r="G137" s="45">
        <f>+PUNTAJE!P77</f>
        <v>70.833333333333343</v>
      </c>
      <c r="H137" s="45">
        <f>+PUNTAJE!S77</f>
        <v>51.111111111111107</v>
      </c>
      <c r="I137" s="45">
        <f>+PUNTAJE!V77</f>
        <v>33.333333333333329</v>
      </c>
      <c r="J137" s="45">
        <f>+PUNTAJE!Y77</f>
        <v>20.833333333333336</v>
      </c>
      <c r="K137" s="45">
        <f>+PUNTAJE!AA77</f>
        <v>317.77777777777771</v>
      </c>
      <c r="L137" s="45">
        <f>+PUNTAJE!AB77</f>
        <v>39.722222222222214</v>
      </c>
      <c r="M137" s="45">
        <f>+PUNTAJE!AC77</f>
        <v>805</v>
      </c>
      <c r="N137" s="45">
        <f>+PUNTAJE!CC77</f>
        <v>1103</v>
      </c>
      <c r="O137" s="176" t="str">
        <f>+PUNTAJE!CE77</f>
        <v>MAÑANA</v>
      </c>
      <c r="P137" s="177">
        <f>+PUNTAJE!CF77</f>
        <v>36</v>
      </c>
    </row>
    <row r="138" spans="1:16" ht="12.75">
      <c r="A138" s="45">
        <f>+PUNTAJE!A40</f>
        <v>39</v>
      </c>
      <c r="B138" s="91" t="str">
        <f>+PUNTAJE!B40</f>
        <v>MEDINA  COPETE  ANGIE  DANIELA</v>
      </c>
      <c r="C138" s="45">
        <f>+PUNTAJE!D40</f>
        <v>33.333333333333329</v>
      </c>
      <c r="D138" s="45">
        <f>+PUNTAJE!G40</f>
        <v>25</v>
      </c>
      <c r="E138" s="45">
        <f>+PUNTAJE!J40</f>
        <v>37.5</v>
      </c>
      <c r="F138" s="45">
        <f>+PUNTAJE!M40</f>
        <v>25</v>
      </c>
      <c r="G138" s="45">
        <f>+PUNTAJE!P40</f>
        <v>20.833333333333336</v>
      </c>
      <c r="H138" s="45">
        <f>+PUNTAJE!S40</f>
        <v>37.777777777777779</v>
      </c>
      <c r="I138" s="45">
        <f>+PUNTAJE!V40</f>
        <v>33.333333333333329</v>
      </c>
      <c r="J138" s="45">
        <f>+PUNTAJE!Y40</f>
        <v>20.833333333333336</v>
      </c>
      <c r="K138" s="45">
        <f>+PUNTAJE!AA40</f>
        <v>233.61111111111111</v>
      </c>
      <c r="L138" s="45">
        <f>+PUNTAJE!AB40</f>
        <v>29.201388888888889</v>
      </c>
      <c r="M138" s="45">
        <f>+PUNTAJE!AC40</f>
        <v>967</v>
      </c>
      <c r="N138" s="45">
        <f>+PUNTAJE!CC40</f>
        <v>1101</v>
      </c>
      <c r="O138" s="176" t="str">
        <f>+PUNTAJE!CE40</f>
        <v>MAÑANA</v>
      </c>
      <c r="P138" s="177">
        <f>+PUNTAJE!CF40</f>
        <v>120</v>
      </c>
    </row>
    <row r="139" spans="1:16" ht="12.75">
      <c r="A139" s="45">
        <f>+PUNTAJE!A69</f>
        <v>115</v>
      </c>
      <c r="B139" s="91" t="str">
        <f>+PUNTAJE!B69</f>
        <v>BAQUERO  SALGADO  LINA  MARIA</v>
      </c>
      <c r="C139" s="45">
        <f>+PUNTAJE!D69</f>
        <v>16.666666666666664</v>
      </c>
      <c r="D139" s="45">
        <f>+PUNTAJE!G69</f>
        <v>41.666666666666671</v>
      </c>
      <c r="E139" s="45">
        <f>+PUNTAJE!J69</f>
        <v>20.833333333333336</v>
      </c>
      <c r="F139" s="45">
        <f>+PUNTAJE!M69</f>
        <v>20.833333333333336</v>
      </c>
      <c r="G139" s="45">
        <f>+PUNTAJE!P69</f>
        <v>37.5</v>
      </c>
      <c r="H139" s="45">
        <f>+PUNTAJE!S69</f>
        <v>31.111111111111111</v>
      </c>
      <c r="I139" s="45">
        <f>+PUNTAJE!V69</f>
        <v>30</v>
      </c>
      <c r="J139" s="45">
        <f>+PUNTAJE!Y69</f>
        <v>20.833333333333336</v>
      </c>
      <c r="K139" s="45">
        <f>+PUNTAJE!AA69</f>
        <v>219.44444444444446</v>
      </c>
      <c r="L139" s="45">
        <f>+PUNTAJE!AB69</f>
        <v>27.430555555555557</v>
      </c>
      <c r="M139" s="45">
        <f>+PUNTAJE!AC69</f>
        <v>975</v>
      </c>
      <c r="N139" s="45">
        <f>+PUNTAJE!CC69</f>
        <v>1102</v>
      </c>
      <c r="O139" s="176" t="str">
        <f>+PUNTAJE!CE69</f>
        <v>MAÑANA</v>
      </c>
      <c r="P139" s="177">
        <f>+PUNTAJE!CF69</f>
        <v>140</v>
      </c>
    </row>
    <row r="140" spans="1:16" ht="12.75">
      <c r="A140" s="45">
        <f>+PUNTAJE!A137</f>
        <v>62</v>
      </c>
      <c r="B140" s="91" t="str">
        <f>+PUNTAJE!B137</f>
        <v>GARZON  FARFAN  JUAN  DAVID</v>
      </c>
      <c r="C140" s="45">
        <f>+PUNTAJE!D137</f>
        <v>25</v>
      </c>
      <c r="D140" s="45">
        <f>+PUNTAJE!G137</f>
        <v>25</v>
      </c>
      <c r="E140" s="45">
        <f>+PUNTAJE!J137</f>
        <v>37.5</v>
      </c>
      <c r="F140" s="45">
        <f>+PUNTAJE!M137</f>
        <v>29.166666666666668</v>
      </c>
      <c r="G140" s="45">
        <f>+PUNTAJE!P137</f>
        <v>41.666666666666671</v>
      </c>
      <c r="H140" s="45">
        <f>+PUNTAJE!S137</f>
        <v>28.888888888888886</v>
      </c>
      <c r="I140" s="45">
        <f>+PUNTAJE!V137</f>
        <v>30</v>
      </c>
      <c r="J140" s="45">
        <f>+PUNTAJE!Y137</f>
        <v>20.833333333333336</v>
      </c>
      <c r="K140" s="45">
        <f>+PUNTAJE!AA137</f>
        <v>238.05555555555557</v>
      </c>
      <c r="L140" s="45">
        <f>+PUNTAJE!AB137</f>
        <v>29.756944444444446</v>
      </c>
      <c r="M140" s="45">
        <f>+PUNTAJE!AC137</f>
        <v>967</v>
      </c>
      <c r="N140" s="45">
        <f>+PUNTAJE!CC137</f>
        <v>1105</v>
      </c>
      <c r="O140" s="176" t="str">
        <f>+PUNTAJE!CE137</f>
        <v>TARDE</v>
      </c>
      <c r="P140" s="177">
        <f>+PUNTAJE!CF137</f>
        <v>114</v>
      </c>
    </row>
    <row r="141" spans="1:16" ht="12.75">
      <c r="A141" s="45">
        <f>+PUNTAJE!A20</f>
        <v>73</v>
      </c>
      <c r="B141" s="91" t="str">
        <f>+PUNTAJE!B20</f>
        <v>BENAVIDES   FAJARDO   CATALINA</v>
      </c>
      <c r="C141" s="45">
        <f>+PUNTAJE!D20</f>
        <v>25</v>
      </c>
      <c r="D141" s="45">
        <f>+PUNTAJE!G20</f>
        <v>54.166666666666664</v>
      </c>
      <c r="E141" s="45">
        <f>+PUNTAJE!J20</f>
        <v>37.5</v>
      </c>
      <c r="F141" s="45">
        <f>+PUNTAJE!M20</f>
        <v>58.333333333333336</v>
      </c>
      <c r="G141" s="45">
        <f>+PUNTAJE!P20</f>
        <v>62.5</v>
      </c>
      <c r="H141" s="45">
        <f>+PUNTAJE!S20</f>
        <v>48.888888888888886</v>
      </c>
      <c r="I141" s="45">
        <f>+PUNTAJE!V20</f>
        <v>26.666666666666668</v>
      </c>
      <c r="J141" s="45">
        <f>+PUNTAJE!Y20</f>
        <v>20.833333333333336</v>
      </c>
      <c r="K141" s="45">
        <f>+PUNTAJE!AA20</f>
        <v>333.88888888888891</v>
      </c>
      <c r="L141" s="45">
        <f>+PUNTAJE!AB20</f>
        <v>41.736111111111114</v>
      </c>
      <c r="M141" s="45">
        <f>+PUNTAJE!AC20</f>
        <v>647.81657407407329</v>
      </c>
      <c r="N141" s="45">
        <f>+PUNTAJE!CC20</f>
        <v>1101</v>
      </c>
      <c r="O141" s="176" t="str">
        <f>+PUNTAJE!CE20</f>
        <v>MAÑANA</v>
      </c>
      <c r="P141" s="177">
        <f>+PUNTAJE!CF20</f>
        <v>25</v>
      </c>
    </row>
    <row r="142" spans="1:16" ht="12.75">
      <c r="A142" s="45">
        <f>+PUNTAJE!A88</f>
        <v>17</v>
      </c>
      <c r="B142" s="91" t="str">
        <f>+PUNTAJE!B88</f>
        <v>JIMENEZ  TOVAR  JUAN  SEBASTIAN</v>
      </c>
      <c r="C142" s="45">
        <f>+PUNTAJE!D88</f>
        <v>45.833333333333329</v>
      </c>
      <c r="D142" s="45">
        <f>+PUNTAJE!G88</f>
        <v>20.833333333333336</v>
      </c>
      <c r="E142" s="45">
        <f>+PUNTAJE!J88</f>
        <v>29.166666666666668</v>
      </c>
      <c r="F142" s="45">
        <f>+PUNTAJE!M88</f>
        <v>25</v>
      </c>
      <c r="G142" s="45">
        <f>+PUNTAJE!P88</f>
        <v>62.5</v>
      </c>
      <c r="H142" s="45">
        <f>+PUNTAJE!S88</f>
        <v>40</v>
      </c>
      <c r="I142" s="45">
        <f>+PUNTAJE!V88</f>
        <v>26.666666666666668</v>
      </c>
      <c r="J142" s="45">
        <f>+PUNTAJE!Y88</f>
        <v>20.833333333333336</v>
      </c>
      <c r="K142" s="45">
        <f>+PUNTAJE!AA88</f>
        <v>270.83333333333331</v>
      </c>
      <c r="L142" s="45">
        <f>+PUNTAJE!AB88</f>
        <v>33.854166666666664</v>
      </c>
      <c r="M142" s="45">
        <f>+PUNTAJE!AC88</f>
        <v>951</v>
      </c>
      <c r="N142" s="45">
        <f>+PUNTAJE!CC88</f>
        <v>1103</v>
      </c>
      <c r="O142" s="176" t="str">
        <f>+PUNTAJE!CE88</f>
        <v>MAÑANA</v>
      </c>
      <c r="P142" s="177">
        <f>+PUNTAJE!CF88</f>
        <v>78</v>
      </c>
    </row>
    <row r="143" spans="1:16" ht="12.75">
      <c r="A143" s="45">
        <f>+PUNTAJE!A92</f>
        <v>121</v>
      </c>
      <c r="B143" s="91" t="str">
        <f>+PUNTAJE!B92</f>
        <v>BUITRAGO  FLOREZ  ROBERTO  SEBASTIAN</v>
      </c>
      <c r="C143" s="45">
        <f>+PUNTAJE!D92</f>
        <v>29.166666666666668</v>
      </c>
      <c r="D143" s="45">
        <f>+PUNTAJE!G92</f>
        <v>33.333333333333329</v>
      </c>
      <c r="E143" s="45">
        <f>+PUNTAJE!J92</f>
        <v>37.5</v>
      </c>
      <c r="F143" s="45">
        <f>+PUNTAJE!M92</f>
        <v>29.166666666666668</v>
      </c>
      <c r="G143" s="45">
        <f>+PUNTAJE!P92</f>
        <v>45.833333333333329</v>
      </c>
      <c r="H143" s="45">
        <f>+PUNTAJE!S92</f>
        <v>26.666666666666668</v>
      </c>
      <c r="I143" s="45">
        <f>+PUNTAJE!V92</f>
        <v>26.666666666666668</v>
      </c>
      <c r="J143" s="45">
        <f>+PUNTAJE!Y92</f>
        <v>20.833333333333336</v>
      </c>
      <c r="K143" s="45">
        <f>+PUNTAJE!AA92</f>
        <v>249.16666666666666</v>
      </c>
      <c r="L143" s="45">
        <f>+PUNTAJE!AB92</f>
        <v>31.145833333333332</v>
      </c>
      <c r="M143" s="45">
        <f>+PUNTAJE!AC92</f>
        <v>963</v>
      </c>
      <c r="N143" s="45">
        <f>+PUNTAJE!CC92</f>
        <v>1103</v>
      </c>
      <c r="O143" s="176" t="str">
        <f>+PUNTAJE!CE92</f>
        <v>MAÑANA</v>
      </c>
      <c r="P143" s="177">
        <f>+PUNTAJE!CF92</f>
        <v>99</v>
      </c>
    </row>
    <row r="144" spans="1:16" ht="12.75">
      <c r="A144" s="45">
        <f>+PUNTAJE!A31</f>
        <v>5</v>
      </c>
      <c r="B144" s="91" t="str">
        <f>+PUNTAJE!B31</f>
        <v>MENA  GONZALEZ  YEILAN  PATRICIA</v>
      </c>
      <c r="C144" s="45">
        <f>+PUNTAJE!D31</f>
        <v>29.166666666666668</v>
      </c>
      <c r="D144" s="45">
        <f>+PUNTAJE!G31</f>
        <v>54.166666666666664</v>
      </c>
      <c r="E144" s="45">
        <f>+PUNTAJE!J31</f>
        <v>33.333333333333329</v>
      </c>
      <c r="F144" s="45">
        <f>+PUNTAJE!M31</f>
        <v>29.166666666666668</v>
      </c>
      <c r="G144" s="45">
        <f>+PUNTAJE!P31</f>
        <v>50</v>
      </c>
      <c r="H144" s="45">
        <f>+PUNTAJE!S31</f>
        <v>42.222222222222221</v>
      </c>
      <c r="I144" s="45">
        <f>+PUNTAJE!V31</f>
        <v>23.333333333333332</v>
      </c>
      <c r="J144" s="45">
        <f>+PUNTAJE!Y31</f>
        <v>20.833333333333336</v>
      </c>
      <c r="K144" s="45">
        <f>+PUNTAJE!AA31</f>
        <v>282.22222222222217</v>
      </c>
      <c r="L144" s="45">
        <f>+PUNTAJE!AB31</f>
        <v>35.277777777777771</v>
      </c>
      <c r="M144" s="45">
        <f>+PUNTAJE!AC31</f>
        <v>947</v>
      </c>
      <c r="N144" s="45">
        <f>+PUNTAJE!CC31</f>
        <v>1101</v>
      </c>
      <c r="O144" s="176" t="str">
        <f>+PUNTAJE!CE31</f>
        <v>MAÑANA</v>
      </c>
      <c r="P144" s="177">
        <f>+PUNTAJE!CF31</f>
        <v>69</v>
      </c>
    </row>
    <row r="145" spans="1:16" ht="12.75">
      <c r="A145" s="45">
        <f>+PUNTAJE!A71</f>
        <v>82</v>
      </c>
      <c r="B145" s="91" t="str">
        <f>+PUNTAJE!B71</f>
        <v>GARCIA  GARCIA  CRISTIAN</v>
      </c>
      <c r="C145" s="45">
        <f>+PUNTAJE!D71</f>
        <v>29.166666666666668</v>
      </c>
      <c r="D145" s="45">
        <f>+PUNTAJE!G71</f>
        <v>37.5</v>
      </c>
      <c r="E145" s="45">
        <f>+PUNTAJE!J71</f>
        <v>20.833333333333336</v>
      </c>
      <c r="F145" s="45">
        <f>+PUNTAJE!M71</f>
        <v>16.666666666666664</v>
      </c>
      <c r="G145" s="45">
        <f>+PUNTAJE!P71</f>
        <v>33.333333333333329</v>
      </c>
      <c r="H145" s="45">
        <f>+PUNTAJE!S71</f>
        <v>31.111111111111111</v>
      </c>
      <c r="I145" s="45">
        <f>+PUNTAJE!V71</f>
        <v>23.333333333333332</v>
      </c>
      <c r="J145" s="45">
        <f>+PUNTAJE!Y71</f>
        <v>20.833333333333336</v>
      </c>
      <c r="K145" s="45">
        <f>+PUNTAJE!AA71</f>
        <v>212.7777777777778</v>
      </c>
      <c r="L145" s="45">
        <f>+PUNTAJE!AB71</f>
        <v>26.597222222222225</v>
      </c>
      <c r="M145" s="45">
        <f>+PUNTAJE!AC71</f>
        <v>975</v>
      </c>
      <c r="N145" s="45">
        <f>+PUNTAJE!CC71</f>
        <v>1102</v>
      </c>
      <c r="O145" s="176" t="str">
        <f>+PUNTAJE!CE71</f>
        <v>MAÑANA</v>
      </c>
      <c r="P145" s="177">
        <f>+PUNTAJE!CF71</f>
        <v>147</v>
      </c>
    </row>
    <row r="146" spans="1:16" ht="12.75">
      <c r="A146" s="45">
        <f>+PUNTAJE!A34</f>
        <v>7</v>
      </c>
      <c r="B146" s="91" t="str">
        <f>+PUNTAJE!B34</f>
        <v>ROMERO  LUNA  MARIA  LOURDES</v>
      </c>
      <c r="C146" s="45">
        <f>+PUNTAJE!D34</f>
        <v>37.5</v>
      </c>
      <c r="D146" s="45">
        <f>+PUNTAJE!G34</f>
        <v>37.5</v>
      </c>
      <c r="E146" s="45">
        <f>+PUNTAJE!J34</f>
        <v>33.333333333333329</v>
      </c>
      <c r="F146" s="45">
        <f>+PUNTAJE!M34</f>
        <v>29.166666666666668</v>
      </c>
      <c r="G146" s="45">
        <f>+PUNTAJE!P34</f>
        <v>41.666666666666671</v>
      </c>
      <c r="H146" s="45">
        <f>+PUNTAJE!S34</f>
        <v>40</v>
      </c>
      <c r="I146" s="45">
        <f>+PUNTAJE!V34</f>
        <v>20</v>
      </c>
      <c r="J146" s="45">
        <f>+PUNTAJE!Y34</f>
        <v>20.833333333333336</v>
      </c>
      <c r="K146" s="45">
        <f>+PUNTAJE!AA34</f>
        <v>260</v>
      </c>
      <c r="L146" s="45">
        <f>+PUNTAJE!AB34</f>
        <v>32.5</v>
      </c>
      <c r="M146" s="45">
        <f>+PUNTAJE!AC34</f>
        <v>955</v>
      </c>
      <c r="N146" s="45">
        <f>+PUNTAJE!CC34</f>
        <v>1101</v>
      </c>
      <c r="O146" s="176" t="str">
        <f>+PUNTAJE!CE34</f>
        <v>MAÑANA</v>
      </c>
      <c r="P146" s="177">
        <f>+PUNTAJE!CF34</f>
        <v>85</v>
      </c>
    </row>
    <row r="147" spans="1:16" ht="12.75">
      <c r="A147" s="45">
        <f>+PUNTAJE!A23</f>
        <v>2</v>
      </c>
      <c r="B147" s="91" t="str">
        <f>+PUNTAJE!B23</f>
        <v>BARRIOS  DIAZ  PATRICIA PILAR</v>
      </c>
      <c r="C147" s="45">
        <f>+PUNTAJE!D23</f>
        <v>41.666666666666671</v>
      </c>
      <c r="D147" s="45">
        <f>+PUNTAJE!G23</f>
        <v>54.166666666666664</v>
      </c>
      <c r="E147" s="45">
        <f>+PUNTAJE!J23</f>
        <v>37.5</v>
      </c>
      <c r="F147" s="45">
        <f>+PUNTAJE!M23</f>
        <v>25</v>
      </c>
      <c r="G147" s="45">
        <f>+PUNTAJE!P23</f>
        <v>50</v>
      </c>
      <c r="H147" s="45">
        <f>+PUNTAJE!S23</f>
        <v>51.111111111111107</v>
      </c>
      <c r="I147" s="45">
        <f>+PUNTAJE!V23</f>
        <v>40</v>
      </c>
      <c r="J147" s="45">
        <f>+PUNTAJE!Y23</f>
        <v>16.666666666666664</v>
      </c>
      <c r="K147" s="45">
        <f>+PUNTAJE!AA23</f>
        <v>316.11111111111114</v>
      </c>
      <c r="L147" s="45">
        <f>+PUNTAJE!AB23</f>
        <v>39.513888888888893</v>
      </c>
      <c r="M147" s="45">
        <f>+PUNTAJE!AC23</f>
        <v>818</v>
      </c>
      <c r="N147" s="45">
        <f>+PUNTAJE!CC23</f>
        <v>1101</v>
      </c>
      <c r="O147" s="176" t="str">
        <f>+PUNTAJE!CE23</f>
        <v>MAÑANA</v>
      </c>
      <c r="P147" s="177">
        <f>+PUNTAJE!CF23</f>
        <v>38</v>
      </c>
    </row>
    <row r="148" spans="1:16" ht="12.75">
      <c r="A148" s="45">
        <f>+PUNTAJE!A54</f>
        <v>117</v>
      </c>
      <c r="B148" s="91" t="str">
        <f>+PUNTAJE!B54</f>
        <v>GOMEZ  RUIZ  LEIDY  JOANNA</v>
      </c>
      <c r="C148" s="45">
        <f>+PUNTAJE!D54</f>
        <v>33.333333333333329</v>
      </c>
      <c r="D148" s="45">
        <f>+PUNTAJE!G54</f>
        <v>54.166666666666664</v>
      </c>
      <c r="E148" s="45">
        <f>+PUNTAJE!J54</f>
        <v>25</v>
      </c>
      <c r="F148" s="45">
        <f>+PUNTAJE!M54</f>
        <v>41.666666666666671</v>
      </c>
      <c r="G148" s="45">
        <f>+PUNTAJE!P54</f>
        <v>50</v>
      </c>
      <c r="H148" s="45">
        <f>+PUNTAJE!S54</f>
        <v>35.555555555555557</v>
      </c>
      <c r="I148" s="45">
        <f>+PUNTAJE!V54</f>
        <v>40</v>
      </c>
      <c r="J148" s="45">
        <f>+PUNTAJE!Y54</f>
        <v>16.666666666666664</v>
      </c>
      <c r="K148" s="45">
        <f>+PUNTAJE!AA54</f>
        <v>296.38888888888891</v>
      </c>
      <c r="L148" s="45">
        <f>+PUNTAJE!AB54</f>
        <v>37.048611111111114</v>
      </c>
      <c r="M148" s="45">
        <f>+PUNTAJE!AC54</f>
        <v>922</v>
      </c>
      <c r="N148" s="45">
        <f>+PUNTAJE!CC54</f>
        <v>1102</v>
      </c>
      <c r="O148" s="176" t="str">
        <f>+PUNTAJE!CE54</f>
        <v>MAÑANA</v>
      </c>
      <c r="P148" s="177">
        <f>+PUNTAJE!CF54</f>
        <v>53</v>
      </c>
    </row>
    <row r="149" spans="1:16" ht="12.75">
      <c r="A149" s="45">
        <f>+PUNTAJE!A119</f>
        <v>127</v>
      </c>
      <c r="B149" s="91" t="str">
        <f>+PUNTAJE!B119</f>
        <v>AVILA  CARO  YESENIA   ESMERALDA</v>
      </c>
      <c r="C149" s="45">
        <f>+PUNTAJE!D119</f>
        <v>25</v>
      </c>
      <c r="D149" s="45">
        <f>+PUNTAJE!G119</f>
        <v>29.166666666666668</v>
      </c>
      <c r="E149" s="45">
        <f>+PUNTAJE!J119</f>
        <v>16.666666666666664</v>
      </c>
      <c r="F149" s="45">
        <f>+PUNTAJE!M119</f>
        <v>25</v>
      </c>
      <c r="G149" s="45">
        <f>+PUNTAJE!P119</f>
        <v>29.166666666666668</v>
      </c>
      <c r="H149" s="45">
        <f>+PUNTAJE!S119</f>
        <v>40</v>
      </c>
      <c r="I149" s="45">
        <f>+PUNTAJE!V119</f>
        <v>36.666666666666664</v>
      </c>
      <c r="J149" s="45">
        <f>+PUNTAJE!Y119</f>
        <v>16.666666666666664</v>
      </c>
      <c r="K149" s="45">
        <f>+PUNTAJE!AA119</f>
        <v>218.33333333333331</v>
      </c>
      <c r="L149" s="45">
        <f>+PUNTAJE!AB119</f>
        <v>27.291666666666664</v>
      </c>
      <c r="M149" s="45">
        <f>+PUNTAJE!AC119</f>
        <v>975</v>
      </c>
      <c r="N149" s="45">
        <f>+PUNTAJE!CC119</f>
        <v>1104</v>
      </c>
      <c r="O149" s="176" t="str">
        <f>+PUNTAJE!CE119</f>
        <v>TARDE</v>
      </c>
      <c r="P149" s="177">
        <f>+PUNTAJE!CF119</f>
        <v>141</v>
      </c>
    </row>
    <row r="150" spans="1:16" ht="12.75">
      <c r="A150" s="45">
        <f>+PUNTAJE!A79</f>
        <v>90</v>
      </c>
      <c r="B150" s="91" t="str">
        <f>+PUNTAJE!B79</f>
        <v>PARRA  RAMIREZ  YESICA  ELDIRSE</v>
      </c>
      <c r="C150" s="45">
        <f>+PUNTAJE!D79</f>
        <v>33.333333333333329</v>
      </c>
      <c r="D150" s="45">
        <f>+PUNTAJE!G79</f>
        <v>45.833333333333329</v>
      </c>
      <c r="E150" s="45">
        <f>+PUNTAJE!J79</f>
        <v>37.5</v>
      </c>
      <c r="F150" s="45">
        <f>+PUNTAJE!M79</f>
        <v>37.5</v>
      </c>
      <c r="G150" s="45">
        <f>+PUNTAJE!P79</f>
        <v>66.666666666666657</v>
      </c>
      <c r="H150" s="45">
        <f>+PUNTAJE!S79</f>
        <v>40</v>
      </c>
      <c r="I150" s="45">
        <f>+PUNTAJE!V79</f>
        <v>33.333333333333329</v>
      </c>
      <c r="J150" s="45">
        <f>+PUNTAJE!Y79</f>
        <v>16.666666666666664</v>
      </c>
      <c r="K150" s="45">
        <f>+PUNTAJE!AA79</f>
        <v>310.83333333333331</v>
      </c>
      <c r="L150" s="45">
        <f>+PUNTAJE!AB79</f>
        <v>38.854166666666664</v>
      </c>
      <c r="M150" s="45">
        <f>+PUNTAJE!AC79</f>
        <v>854</v>
      </c>
      <c r="N150" s="45">
        <f>+PUNTAJE!CC79</f>
        <v>1103</v>
      </c>
      <c r="O150" s="176" t="str">
        <f>+PUNTAJE!CE79</f>
        <v>MAÑANA</v>
      </c>
      <c r="P150" s="177">
        <f>+PUNTAJE!CF79</f>
        <v>43</v>
      </c>
    </row>
    <row r="151" spans="1:16" ht="12.75">
      <c r="A151" s="45">
        <f>+PUNTAJE!A133</f>
        <v>30</v>
      </c>
      <c r="B151" s="91" t="str">
        <f>+PUNTAJE!B133</f>
        <v>VALDERRAMA  PINEDO  MARIA  ALEJANDRA</v>
      </c>
      <c r="C151" s="45">
        <f>+PUNTAJE!D133</f>
        <v>29.166666666666668</v>
      </c>
      <c r="D151" s="45">
        <f>+PUNTAJE!G133</f>
        <v>41.666666666666671</v>
      </c>
      <c r="E151" s="45">
        <f>+PUNTAJE!J133</f>
        <v>25</v>
      </c>
      <c r="F151" s="45">
        <f>+PUNTAJE!M133</f>
        <v>50</v>
      </c>
      <c r="G151" s="45">
        <f>+PUNTAJE!P133</f>
        <v>41.666666666666671</v>
      </c>
      <c r="H151" s="45">
        <f>+PUNTAJE!S133</f>
        <v>35.555555555555557</v>
      </c>
      <c r="I151" s="45">
        <f>+PUNTAJE!V133</f>
        <v>26.666666666666668</v>
      </c>
      <c r="J151" s="45">
        <f>+PUNTAJE!Y133</f>
        <v>16.666666666666664</v>
      </c>
      <c r="K151" s="45">
        <f>+PUNTAJE!AA133</f>
        <v>266.38888888888886</v>
      </c>
      <c r="L151" s="45">
        <f>+PUNTAJE!AB133</f>
        <v>33.298611111111107</v>
      </c>
      <c r="M151" s="45">
        <f>+PUNTAJE!AC133</f>
        <v>955</v>
      </c>
      <c r="N151" s="45">
        <f>+PUNTAJE!CC133</f>
        <v>1105</v>
      </c>
      <c r="O151" s="176" t="str">
        <f>+PUNTAJE!CE133</f>
        <v>TARDE</v>
      </c>
      <c r="P151" s="177">
        <f>+PUNTAJE!CF133</f>
        <v>80</v>
      </c>
    </row>
    <row r="152" spans="1:16" ht="12.75">
      <c r="A152" s="45">
        <f>+PUNTAJE!A97</f>
        <v>162</v>
      </c>
      <c r="B152" s="91" t="str">
        <f>+PUNTAJE!B97</f>
        <v>PEÑA  GARCIA  CARLOS  EDUARDO</v>
      </c>
      <c r="C152" s="45">
        <f>+PUNTAJE!D97</f>
        <v>41.666666666666671</v>
      </c>
      <c r="D152" s="45">
        <f>+PUNTAJE!G97</f>
        <v>25</v>
      </c>
      <c r="E152" s="45">
        <f>+PUNTAJE!J97</f>
        <v>16.666666666666664</v>
      </c>
      <c r="F152" s="45">
        <f>+PUNTAJE!M97</f>
        <v>50</v>
      </c>
      <c r="G152" s="45">
        <f>+PUNTAJE!P97</f>
        <v>20.833333333333336</v>
      </c>
      <c r="H152" s="45">
        <f>+PUNTAJE!S97</f>
        <v>35.555555555555557</v>
      </c>
      <c r="I152" s="45">
        <f>+PUNTAJE!V97</f>
        <v>26.666666666666668</v>
      </c>
      <c r="J152" s="45">
        <f>+PUNTAJE!Y97</f>
        <v>16.666666666666664</v>
      </c>
      <c r="K152" s="45">
        <f>+PUNTAJE!AA97</f>
        <v>233.05555555555554</v>
      </c>
      <c r="L152" s="45">
        <f>+PUNTAJE!AB97</f>
        <v>29.131944444444443</v>
      </c>
      <c r="M152" s="45">
        <f>+PUNTAJE!AC97</f>
        <v>967</v>
      </c>
      <c r="N152" s="45">
        <f>+PUNTAJE!CC97</f>
        <v>1103</v>
      </c>
      <c r="O152" s="176" t="str">
        <f>+PUNTAJE!CE97</f>
        <v>MAÑANA</v>
      </c>
      <c r="P152" s="177">
        <f>+PUNTAJE!CF97</f>
        <v>122</v>
      </c>
    </row>
    <row r="153" spans="1:16" ht="12.75">
      <c r="A153" s="45">
        <f>+PUNTAJE!A109</f>
        <v>56</v>
      </c>
      <c r="B153" s="91" t="str">
        <f>+PUNTAJE!B109</f>
        <v>CORDOBA  MOSQUERA  LINA  MARIA</v>
      </c>
      <c r="C153" s="45">
        <f>+PUNTAJE!D109</f>
        <v>16.666666666666664</v>
      </c>
      <c r="D153" s="45">
        <f>+PUNTAJE!G109</f>
        <v>25</v>
      </c>
      <c r="E153" s="45">
        <f>+PUNTAJE!J109</f>
        <v>25</v>
      </c>
      <c r="F153" s="45">
        <f>+PUNTAJE!M109</f>
        <v>16.666666666666664</v>
      </c>
      <c r="G153" s="45">
        <f>+PUNTAJE!P109</f>
        <v>33.333333333333329</v>
      </c>
      <c r="H153" s="45">
        <f>+PUNTAJE!S109</f>
        <v>26.666666666666668</v>
      </c>
      <c r="I153" s="45">
        <f>+PUNTAJE!V109</f>
        <v>26.666666666666668</v>
      </c>
      <c r="J153" s="45">
        <f>+PUNTAJE!Y109</f>
        <v>16.666666666666664</v>
      </c>
      <c r="K153" s="45">
        <f>+PUNTAJE!AA109</f>
        <v>186.66666666666663</v>
      </c>
      <c r="L153" s="45">
        <f>+PUNTAJE!AB109</f>
        <v>23.333333333333329</v>
      </c>
      <c r="M153" s="45">
        <f>+PUNTAJE!AC109</f>
        <v>987</v>
      </c>
      <c r="N153" s="45">
        <f>+PUNTAJE!CC109</f>
        <v>1104</v>
      </c>
      <c r="O153" s="176" t="str">
        <f>+PUNTAJE!CE109</f>
        <v>TARDE</v>
      </c>
      <c r="P153" s="177">
        <f>+PUNTAJE!CF109</f>
        <v>165</v>
      </c>
    </row>
    <row r="154" spans="1:16" ht="12.75">
      <c r="A154" s="45">
        <f>+PUNTAJE!A101</f>
        <v>86</v>
      </c>
      <c r="B154" s="91" t="str">
        <f>+PUNTAJE!B101</f>
        <v>BUENDIA  TREJOS  ALEXANDER</v>
      </c>
      <c r="C154" s="45">
        <f>+PUNTAJE!D101</f>
        <v>20.833333333333336</v>
      </c>
      <c r="D154" s="45">
        <f>+PUNTAJE!G101</f>
        <v>37.5</v>
      </c>
      <c r="E154" s="45">
        <f>+PUNTAJE!J101</f>
        <v>12.5</v>
      </c>
      <c r="F154" s="45">
        <f>+PUNTAJE!M101</f>
        <v>37.5</v>
      </c>
      <c r="G154" s="45">
        <f>+PUNTAJE!P101</f>
        <v>41.666666666666671</v>
      </c>
      <c r="H154" s="45">
        <f>+PUNTAJE!S101</f>
        <v>35.555555555555557</v>
      </c>
      <c r="I154" s="45">
        <f>+PUNTAJE!V101</f>
        <v>23.333333333333332</v>
      </c>
      <c r="J154" s="45">
        <f>+PUNTAJE!Y101</f>
        <v>16.666666666666664</v>
      </c>
      <c r="K154" s="45">
        <f>+PUNTAJE!AA101</f>
        <v>225.55555555555554</v>
      </c>
      <c r="L154" s="45">
        <f>+PUNTAJE!AB101</f>
        <v>28.194444444444443</v>
      </c>
      <c r="M154" s="45">
        <f>+PUNTAJE!AC101</f>
        <v>971</v>
      </c>
      <c r="N154" s="45">
        <f>+PUNTAJE!CC101</f>
        <v>1103</v>
      </c>
      <c r="O154" s="176" t="str">
        <f>+PUNTAJE!CE101</f>
        <v>MAÑANA</v>
      </c>
      <c r="P154" s="177">
        <f>+PUNTAJE!CF101</f>
        <v>134</v>
      </c>
    </row>
    <row r="155" spans="1:16" ht="12.75">
      <c r="A155" s="45">
        <f>+PUNTAJE!A74</f>
        <v>44</v>
      </c>
      <c r="B155" s="91" t="str">
        <f>+PUNTAJE!B74</f>
        <v>GAMEZ  RUIZ  ERIKA  JHASBLEIDY</v>
      </c>
      <c r="C155" s="45">
        <f>+PUNTAJE!D74</f>
        <v>25</v>
      </c>
      <c r="D155" s="45">
        <f>+PUNTAJE!G74</f>
        <v>25</v>
      </c>
      <c r="E155" s="45">
        <f>+PUNTAJE!J74</f>
        <v>16.666666666666664</v>
      </c>
      <c r="F155" s="45">
        <f>+PUNTAJE!M74</f>
        <v>16.666666666666664</v>
      </c>
      <c r="G155" s="45">
        <f>+PUNTAJE!P74</f>
        <v>25</v>
      </c>
      <c r="H155" s="45">
        <f>+PUNTAJE!S74</f>
        <v>31.111111111111111</v>
      </c>
      <c r="I155" s="45">
        <f>+PUNTAJE!V74</f>
        <v>20</v>
      </c>
      <c r="J155" s="45">
        <f>+PUNTAJE!Y74</f>
        <v>16.666666666666664</v>
      </c>
      <c r="K155" s="45">
        <f>+PUNTAJE!AA74</f>
        <v>176.11111111111109</v>
      </c>
      <c r="L155" s="45">
        <f>+PUNTAJE!AB74</f>
        <v>22.013888888888886</v>
      </c>
      <c r="M155" s="45">
        <f>+PUNTAJE!AC74</f>
        <v>1000</v>
      </c>
      <c r="N155" s="45">
        <f>+PUNTAJE!CC74</f>
        <v>1102</v>
      </c>
      <c r="O155" s="176" t="str">
        <f>+PUNTAJE!CE74</f>
        <v>MAÑANA</v>
      </c>
      <c r="P155" s="177">
        <f>+PUNTAJE!CF74</f>
        <v>167</v>
      </c>
    </row>
    <row r="156" spans="1:16" ht="12.75">
      <c r="A156" s="45">
        <f>+PUNTAJE!A138</f>
        <v>65</v>
      </c>
      <c r="B156" s="91" t="str">
        <f>+PUNTAJE!B138</f>
        <v>URREGO  DELGADILLO  JERSSON  DAVID</v>
      </c>
      <c r="C156" s="45">
        <f>+PUNTAJE!D138</f>
        <v>37.5</v>
      </c>
      <c r="D156" s="45">
        <f>+PUNTAJE!G138</f>
        <v>41.666666666666671</v>
      </c>
      <c r="E156" s="45">
        <f>+PUNTAJE!J138</f>
        <v>16.666666666666664</v>
      </c>
      <c r="F156" s="45">
        <f>+PUNTAJE!M138</f>
        <v>33.333333333333329</v>
      </c>
      <c r="G156" s="45">
        <f>+PUNTAJE!P138</f>
        <v>45.833333333333329</v>
      </c>
      <c r="H156" s="45">
        <f>+PUNTAJE!S138</f>
        <v>28.888888888888886</v>
      </c>
      <c r="I156" s="45">
        <f>+PUNTAJE!V138</f>
        <v>16.666666666666664</v>
      </c>
      <c r="J156" s="45">
        <f>+PUNTAJE!Y138</f>
        <v>16.666666666666664</v>
      </c>
      <c r="K156" s="45">
        <f>+PUNTAJE!AA138</f>
        <v>237.2222222222222</v>
      </c>
      <c r="L156" s="45">
        <f>+PUNTAJE!AB138</f>
        <v>29.652777777777775</v>
      </c>
      <c r="M156" s="45">
        <f>+PUNTAJE!AC138</f>
        <v>967</v>
      </c>
      <c r="N156" s="45">
        <f>+PUNTAJE!CC138</f>
        <v>1105</v>
      </c>
      <c r="O156" s="176" t="str">
        <f>+PUNTAJE!CE138</f>
        <v>TARDE</v>
      </c>
      <c r="P156" s="177">
        <f>+PUNTAJE!CF138</f>
        <v>115</v>
      </c>
    </row>
    <row r="157" spans="1:16" ht="12.75">
      <c r="A157" s="45">
        <f>+PUNTAJE!A100</f>
        <v>54</v>
      </c>
      <c r="B157" s="91" t="str">
        <f>+PUNTAJE!B100</f>
        <v>TORRES  ACOSTA  LORENA  PATRICIA</v>
      </c>
      <c r="C157" s="45">
        <f>+PUNTAJE!D100</f>
        <v>25</v>
      </c>
      <c r="D157" s="45">
        <f>+PUNTAJE!G100</f>
        <v>25</v>
      </c>
      <c r="E157" s="45">
        <f>+PUNTAJE!J100</f>
        <v>16.666666666666664</v>
      </c>
      <c r="F157" s="45">
        <f>+PUNTAJE!M100</f>
        <v>29.166666666666668</v>
      </c>
      <c r="G157" s="45">
        <f>+PUNTAJE!P100</f>
        <v>45.833333333333329</v>
      </c>
      <c r="H157" s="45">
        <f>+PUNTAJE!S100</f>
        <v>35.555555555555557</v>
      </c>
      <c r="I157" s="45">
        <f>+PUNTAJE!V100</f>
        <v>36.666666666666664</v>
      </c>
      <c r="J157" s="45">
        <f>+PUNTAJE!Y100</f>
        <v>12.5</v>
      </c>
      <c r="K157" s="45">
        <f>+PUNTAJE!AA100</f>
        <v>226.38888888888889</v>
      </c>
      <c r="L157" s="45">
        <f>+PUNTAJE!AB100</f>
        <v>28.298611111111111</v>
      </c>
      <c r="M157" s="45">
        <f>+PUNTAJE!AC100</f>
        <v>971</v>
      </c>
      <c r="N157" s="45">
        <f>+PUNTAJE!CC100</f>
        <v>1103</v>
      </c>
      <c r="O157" s="176" t="str">
        <f>+PUNTAJE!CE100</f>
        <v>MAÑANA</v>
      </c>
      <c r="P157" s="177">
        <f>+PUNTAJE!CF100</f>
        <v>131</v>
      </c>
    </row>
    <row r="158" spans="1:16" ht="12.75">
      <c r="A158" s="45">
        <f>+PUNTAJE!A41</f>
        <v>6</v>
      </c>
      <c r="B158" s="91" t="str">
        <f>+PUNTAJE!B41</f>
        <v>PULIDO  MARTINEZ  LEIDIDY JOHANA</v>
      </c>
      <c r="C158" s="45">
        <f>+PUNTAJE!D41</f>
        <v>20.833333333333336</v>
      </c>
      <c r="D158" s="45">
        <f>+PUNTAJE!G41</f>
        <v>29.166666666666668</v>
      </c>
      <c r="E158" s="45">
        <f>+PUNTAJE!J41</f>
        <v>20.833333333333336</v>
      </c>
      <c r="F158" s="45">
        <f>+PUNTAJE!M41</f>
        <v>33.333333333333329</v>
      </c>
      <c r="G158" s="45">
        <f>+PUNTAJE!P41</f>
        <v>25</v>
      </c>
      <c r="H158" s="45">
        <f>+PUNTAJE!S41</f>
        <v>33.333333333333329</v>
      </c>
      <c r="I158" s="45">
        <f>+PUNTAJE!V41</f>
        <v>36.666666666666664</v>
      </c>
      <c r="J158" s="45">
        <f>+PUNTAJE!Y41</f>
        <v>12.5</v>
      </c>
      <c r="K158" s="45">
        <f>+PUNTAJE!AA41</f>
        <v>211.66666666666666</v>
      </c>
      <c r="L158" s="45">
        <f>+PUNTAJE!AB41</f>
        <v>26.458333333333332</v>
      </c>
      <c r="M158" s="45">
        <f>+PUNTAJE!AC41</f>
        <v>975</v>
      </c>
      <c r="N158" s="45">
        <f>+PUNTAJE!CC41</f>
        <v>1101</v>
      </c>
      <c r="O158" s="176" t="str">
        <f>+PUNTAJE!CE41</f>
        <v>MAÑANA</v>
      </c>
      <c r="P158" s="177">
        <f>+PUNTAJE!CF41</f>
        <v>148</v>
      </c>
    </row>
    <row r="159" spans="1:16" ht="12.75">
      <c r="A159" s="45">
        <f>+PUNTAJE!A147</f>
        <v>102</v>
      </c>
      <c r="B159" s="91" t="str">
        <f>+PUNTAJE!B147</f>
        <v>SERRANO  CAPERA  LAURA  CAMILA</v>
      </c>
      <c r="C159" s="45">
        <f>+PUNTAJE!D147</f>
        <v>25</v>
      </c>
      <c r="D159" s="45">
        <f>+PUNTAJE!G147</f>
        <v>20.833333333333336</v>
      </c>
      <c r="E159" s="45">
        <f>+PUNTAJE!J147</f>
        <v>20.833333333333336</v>
      </c>
      <c r="F159" s="45">
        <f>+PUNTAJE!M147</f>
        <v>8.3333333333333321</v>
      </c>
      <c r="G159" s="45">
        <f>+PUNTAJE!P147</f>
        <v>29.166666666666668</v>
      </c>
      <c r="H159" s="45">
        <f>+PUNTAJE!S147</f>
        <v>37.777777777777779</v>
      </c>
      <c r="I159" s="45">
        <f>+PUNTAJE!V147</f>
        <v>33.333333333333329</v>
      </c>
      <c r="J159" s="45">
        <f>+PUNTAJE!Y147</f>
        <v>12.5</v>
      </c>
      <c r="K159" s="45">
        <f>+PUNTAJE!AA147</f>
        <v>187.77777777777777</v>
      </c>
      <c r="L159" s="45">
        <f>+PUNTAJE!AB147</f>
        <v>23.472222222222221</v>
      </c>
      <c r="M159" s="45">
        <f>+PUNTAJE!AC147</f>
        <v>987</v>
      </c>
      <c r="N159" s="45">
        <f>+PUNTAJE!CC147</f>
        <v>1105</v>
      </c>
      <c r="O159" s="176" t="str">
        <f>+PUNTAJE!CE147</f>
        <v>TARDE</v>
      </c>
      <c r="P159" s="177">
        <f>+PUNTAJE!CF147</f>
        <v>164</v>
      </c>
    </row>
    <row r="160" spans="1:16" ht="12.75">
      <c r="A160" s="45">
        <f>+PUNTAJE!A162</f>
        <v>69</v>
      </c>
      <c r="B160" s="91" t="str">
        <f>+PUNTAJE!B162</f>
        <v>PULIDO  MONTAÑEZ  ALEJANDRO</v>
      </c>
      <c r="C160" s="45">
        <f>+PUNTAJE!D162</f>
        <v>37.5</v>
      </c>
      <c r="D160" s="45">
        <f>+PUNTAJE!G162</f>
        <v>45.833333333333329</v>
      </c>
      <c r="E160" s="45">
        <f>+PUNTAJE!J162</f>
        <v>33.333333333333329</v>
      </c>
      <c r="F160" s="45">
        <f>+PUNTAJE!M162</f>
        <v>29.166666666666668</v>
      </c>
      <c r="G160" s="45">
        <f>+PUNTAJE!P162</f>
        <v>29.166666666666668</v>
      </c>
      <c r="H160" s="45">
        <f>+PUNTAJE!S162</f>
        <v>33.333333333333329</v>
      </c>
      <c r="I160" s="45">
        <f>+PUNTAJE!V162</f>
        <v>33.333333333333329</v>
      </c>
      <c r="J160" s="45">
        <f>+PUNTAJE!Y162</f>
        <v>12.5</v>
      </c>
      <c r="K160" s="45">
        <f>+PUNTAJE!AA162</f>
        <v>254.16666666666663</v>
      </c>
      <c r="L160" s="45">
        <f>+PUNTAJE!AB162</f>
        <v>31.770833333333329</v>
      </c>
      <c r="M160" s="45">
        <f>+PUNTAJE!AC162</f>
        <v>959</v>
      </c>
      <c r="N160" s="45">
        <f>+PUNTAJE!CC162</f>
        <v>1106</v>
      </c>
      <c r="O160" s="176" t="str">
        <f>+PUNTAJE!CE162</f>
        <v>TARDE</v>
      </c>
      <c r="P160" s="177">
        <f>+PUNTAJE!CF162</f>
        <v>93</v>
      </c>
    </row>
    <row r="161" spans="1:16" ht="12.75">
      <c r="A161" s="45">
        <f>+PUNTAJE!A117</f>
        <v>97</v>
      </c>
      <c r="B161" s="91" t="str">
        <f>+PUNTAJE!B117</f>
        <v>VILLA  MUÑOZ  FRANCISCO  JAVIER</v>
      </c>
      <c r="C161" s="45">
        <f>+PUNTAJE!D117</f>
        <v>16.666666666666664</v>
      </c>
      <c r="D161" s="45">
        <f>+PUNTAJE!G117</f>
        <v>25</v>
      </c>
      <c r="E161" s="45">
        <f>+PUNTAJE!J117</f>
        <v>20.833333333333336</v>
      </c>
      <c r="F161" s="45">
        <f>+PUNTAJE!M117</f>
        <v>41.666666666666671</v>
      </c>
      <c r="G161" s="45">
        <f>+PUNTAJE!P117</f>
        <v>50</v>
      </c>
      <c r="H161" s="45">
        <f>+PUNTAJE!S117</f>
        <v>26.666666666666668</v>
      </c>
      <c r="I161" s="45">
        <f>+PUNTAJE!V117</f>
        <v>30</v>
      </c>
      <c r="J161" s="45">
        <f>+PUNTAJE!Y117</f>
        <v>12.5</v>
      </c>
      <c r="K161" s="45">
        <f>+PUNTAJE!AA117</f>
        <v>223.33333333333334</v>
      </c>
      <c r="L161" s="45">
        <f>+PUNTAJE!AB117</f>
        <v>27.916666666666668</v>
      </c>
      <c r="M161" s="45">
        <f>+PUNTAJE!AC117</f>
        <v>971</v>
      </c>
      <c r="N161" s="45">
        <f>+PUNTAJE!CC117</f>
        <v>1104</v>
      </c>
      <c r="O161" s="176" t="str">
        <f>+PUNTAJE!CE117</f>
        <v>TARDE</v>
      </c>
      <c r="P161" s="177">
        <f>+PUNTAJE!CF117</f>
        <v>136</v>
      </c>
    </row>
    <row r="162" spans="1:16" ht="12.75">
      <c r="A162" s="45">
        <f>+PUNTAJE!A114</f>
        <v>57</v>
      </c>
      <c r="B162" s="91" t="str">
        <f>+PUNTAJE!B114</f>
        <v>GONZALEZ  CLEMOW  MARTIN  JESUS</v>
      </c>
      <c r="C162" s="45">
        <f>+PUNTAJE!D114</f>
        <v>33.333333333333329</v>
      </c>
      <c r="D162" s="45">
        <f>+PUNTAJE!G114</f>
        <v>45.833333333333329</v>
      </c>
      <c r="E162" s="45">
        <f>+PUNTAJE!J114</f>
        <v>25</v>
      </c>
      <c r="F162" s="45">
        <f>+PUNTAJE!M114</f>
        <v>37.5</v>
      </c>
      <c r="G162" s="45">
        <f>+PUNTAJE!P114</f>
        <v>62.5</v>
      </c>
      <c r="H162" s="45">
        <f>+PUNTAJE!S114</f>
        <v>24.444444444444443</v>
      </c>
      <c r="I162" s="45">
        <f>+PUNTAJE!V114</f>
        <v>30</v>
      </c>
      <c r="J162" s="45">
        <f>+PUNTAJE!Y114</f>
        <v>12.5</v>
      </c>
      <c r="K162" s="45">
        <f>+PUNTAJE!AA114</f>
        <v>271.11111111111109</v>
      </c>
      <c r="L162" s="45">
        <f>+PUNTAJE!AB114</f>
        <v>33.888888888888886</v>
      </c>
      <c r="M162" s="45">
        <f>+PUNTAJE!AC114</f>
        <v>951</v>
      </c>
      <c r="N162" s="45">
        <f>+PUNTAJE!CC114</f>
        <v>1104</v>
      </c>
      <c r="O162" s="176" t="str">
        <f>+PUNTAJE!CE114</f>
        <v>TARDE</v>
      </c>
      <c r="P162" s="177">
        <f>+PUNTAJE!CF114</f>
        <v>77</v>
      </c>
    </row>
    <row r="163" spans="1:16" ht="12.75">
      <c r="A163" s="45">
        <f>+PUNTAJE!A173</f>
        <v>68</v>
      </c>
      <c r="B163" s="91" t="str">
        <f>+PUNTAJE!B173</f>
        <v>MOLINA  GONZALEZ  DANIELA</v>
      </c>
      <c r="C163" s="45">
        <f>+PUNTAJE!D173</f>
        <v>16.666666666666664</v>
      </c>
      <c r="D163" s="45">
        <f>+PUNTAJE!G173</f>
        <v>29.166666666666668</v>
      </c>
      <c r="E163" s="45">
        <f>+PUNTAJE!J173</f>
        <v>25</v>
      </c>
      <c r="F163" s="45">
        <f>+PUNTAJE!M173</f>
        <v>12.5</v>
      </c>
      <c r="G163" s="45">
        <f>+PUNTAJE!P173</f>
        <v>50</v>
      </c>
      <c r="H163" s="45">
        <f>+PUNTAJE!S173</f>
        <v>20</v>
      </c>
      <c r="I163" s="45">
        <f>+PUNTAJE!V173</f>
        <v>30</v>
      </c>
      <c r="J163" s="45">
        <f>+PUNTAJE!Y173</f>
        <v>12.5</v>
      </c>
      <c r="K163" s="45">
        <f>+PUNTAJE!AA173</f>
        <v>195.83333333333331</v>
      </c>
      <c r="L163" s="45">
        <f>+PUNTAJE!AB173</f>
        <v>24.479166666666664</v>
      </c>
      <c r="M163" s="45">
        <f>+PUNTAJE!AC173</f>
        <v>983</v>
      </c>
      <c r="N163" s="45">
        <f>+PUNTAJE!CC173</f>
        <v>1106</v>
      </c>
      <c r="O163" s="176" t="str">
        <f>+PUNTAJE!CE173</f>
        <v>TARDE</v>
      </c>
      <c r="P163" s="177">
        <f>+PUNTAJE!CF173</f>
        <v>160</v>
      </c>
    </row>
    <row r="164" spans="1:16" ht="12.75">
      <c r="A164" s="45">
        <f>+PUNTAJE!A167</f>
        <v>66</v>
      </c>
      <c r="B164" s="91" t="str">
        <f>+PUNTAJE!B167</f>
        <v>CIFUENTES  ALDANA  ANGIE  TATIANA</v>
      </c>
      <c r="C164" s="45">
        <f>+PUNTAJE!D167</f>
        <v>37.5</v>
      </c>
      <c r="D164" s="45">
        <f>+PUNTAJE!G167</f>
        <v>50</v>
      </c>
      <c r="E164" s="45">
        <f>+PUNTAJE!J167</f>
        <v>16.666666666666664</v>
      </c>
      <c r="F164" s="45">
        <f>+PUNTAJE!M167</f>
        <v>25</v>
      </c>
      <c r="G164" s="45">
        <f>+PUNTAJE!P167</f>
        <v>20.833333333333336</v>
      </c>
      <c r="H164" s="45">
        <f>+PUNTAJE!S167</f>
        <v>42.222222222222221</v>
      </c>
      <c r="I164" s="45">
        <f>+PUNTAJE!V167</f>
        <v>26.666666666666668</v>
      </c>
      <c r="J164" s="45">
        <f>+PUNTAJE!Y167</f>
        <v>12.5</v>
      </c>
      <c r="K164" s="45">
        <f>+PUNTAJE!AA167</f>
        <v>231.38888888888889</v>
      </c>
      <c r="L164" s="45">
        <f>+PUNTAJE!AB167</f>
        <v>28.923611111111111</v>
      </c>
      <c r="M164" s="45">
        <f>+PUNTAJE!AC167</f>
        <v>967</v>
      </c>
      <c r="N164" s="45">
        <f>+PUNTAJE!CC167</f>
        <v>1106</v>
      </c>
      <c r="O164" s="176" t="str">
        <f>+PUNTAJE!CE167</f>
        <v>TARDE</v>
      </c>
      <c r="P164" s="177">
        <f>+PUNTAJE!CF167</f>
        <v>124</v>
      </c>
    </row>
    <row r="165" spans="1:16" ht="12.75">
      <c r="A165" s="45">
        <f>+PUNTAJE!A172</f>
        <v>70</v>
      </c>
      <c r="B165" s="91" t="str">
        <f>+PUNTAJE!B172</f>
        <v>ROZO  HERREÑO  DAVID  ALEJANDRO</v>
      </c>
      <c r="C165" s="45">
        <f>+PUNTAJE!D172</f>
        <v>25</v>
      </c>
      <c r="D165" s="45">
        <f>+PUNTAJE!G172</f>
        <v>29.166666666666668</v>
      </c>
      <c r="E165" s="45">
        <f>+PUNTAJE!J172</f>
        <v>29.166666666666668</v>
      </c>
      <c r="F165" s="45">
        <f>+PUNTAJE!M172</f>
        <v>25</v>
      </c>
      <c r="G165" s="45">
        <f>+PUNTAJE!P172</f>
        <v>33.333333333333329</v>
      </c>
      <c r="H165" s="45">
        <f>+PUNTAJE!S172</f>
        <v>35.555555555555557</v>
      </c>
      <c r="I165" s="45">
        <f>+PUNTAJE!V172</f>
        <v>26.666666666666668</v>
      </c>
      <c r="J165" s="45">
        <f>+PUNTAJE!Y172</f>
        <v>12.5</v>
      </c>
      <c r="K165" s="45">
        <f>+PUNTAJE!AA172</f>
        <v>216.38888888888889</v>
      </c>
      <c r="L165" s="45">
        <f>+PUNTAJE!AB172</f>
        <v>27.048611111111111</v>
      </c>
      <c r="M165" s="45">
        <f>+PUNTAJE!AC172</f>
        <v>975</v>
      </c>
      <c r="N165" s="45">
        <f>+PUNTAJE!CC172</f>
        <v>1106</v>
      </c>
      <c r="O165" s="176" t="str">
        <f>+PUNTAJE!CE172</f>
        <v>TARDE</v>
      </c>
      <c r="P165" s="177">
        <f>+PUNTAJE!CF172</f>
        <v>143</v>
      </c>
    </row>
    <row r="166" spans="1:16" ht="12.75">
      <c r="A166" s="45">
        <f>+PUNTAJE!A139</f>
        <v>168</v>
      </c>
      <c r="B166" s="91" t="str">
        <f>+PUNTAJE!B139</f>
        <v>ALVAREZ  GONZALEZ  MARIA  CAMILA</v>
      </c>
      <c r="C166" s="45">
        <f>+PUNTAJE!D139</f>
        <v>29.166666666666668</v>
      </c>
      <c r="D166" s="45">
        <f>+PUNTAJE!G139</f>
        <v>16.666666666666664</v>
      </c>
      <c r="E166" s="45">
        <f>+PUNTAJE!J139</f>
        <v>29.166666666666668</v>
      </c>
      <c r="F166" s="45">
        <f>+PUNTAJE!M139</f>
        <v>41.666666666666671</v>
      </c>
      <c r="G166" s="45">
        <f>+PUNTAJE!P139</f>
        <v>37.5</v>
      </c>
      <c r="H166" s="45">
        <f>+PUNTAJE!S139</f>
        <v>44.444444444444443</v>
      </c>
      <c r="I166" s="45">
        <f>+PUNTAJE!V139</f>
        <v>23.333333333333332</v>
      </c>
      <c r="J166" s="45">
        <f>+PUNTAJE!Y139</f>
        <v>12.5</v>
      </c>
      <c r="K166" s="45">
        <f>+PUNTAJE!AA139</f>
        <v>234.44444444444449</v>
      </c>
      <c r="L166" s="45">
        <f>+PUNTAJE!AB139</f>
        <v>29.305555555555561</v>
      </c>
      <c r="M166" s="45">
        <f>+PUNTAJE!AC139</f>
        <v>967</v>
      </c>
      <c r="N166" s="45">
        <f>+PUNTAJE!CC139</f>
        <v>1105</v>
      </c>
      <c r="O166" s="176" t="str">
        <f>+PUNTAJE!CE139</f>
        <v>TARDE</v>
      </c>
      <c r="P166" s="177">
        <f>+PUNTAJE!CF139</f>
        <v>118</v>
      </c>
    </row>
    <row r="167" spans="1:16" ht="12.75">
      <c r="A167" s="45">
        <f>+PUNTAJE!A95</f>
        <v>50</v>
      </c>
      <c r="B167" s="91" t="str">
        <f>+PUNTAJE!B95</f>
        <v>JIMENEZ  ARIZA  SEBASTIAN  FELIPE</v>
      </c>
      <c r="C167" s="45">
        <f>+PUNTAJE!D95</f>
        <v>33.333333333333329</v>
      </c>
      <c r="D167" s="45">
        <f>+PUNTAJE!G95</f>
        <v>29.166666666666668</v>
      </c>
      <c r="E167" s="45">
        <f>+PUNTAJE!J95</f>
        <v>20.833333333333336</v>
      </c>
      <c r="F167" s="45">
        <f>+PUNTAJE!M95</f>
        <v>37.5</v>
      </c>
      <c r="G167" s="45">
        <f>+PUNTAJE!P95</f>
        <v>54.166666666666664</v>
      </c>
      <c r="H167" s="45">
        <f>+PUNTAJE!S95</f>
        <v>31.111111111111111</v>
      </c>
      <c r="I167" s="45">
        <f>+PUNTAJE!V95</f>
        <v>23.333333333333332</v>
      </c>
      <c r="J167" s="45">
        <f>+PUNTAJE!Y95</f>
        <v>12.5</v>
      </c>
      <c r="K167" s="45">
        <f>+PUNTAJE!AA95</f>
        <v>241.94444444444446</v>
      </c>
      <c r="L167" s="45">
        <f>+PUNTAJE!AB95</f>
        <v>30.243055555555557</v>
      </c>
      <c r="M167" s="45">
        <f>+PUNTAJE!AC95</f>
        <v>963</v>
      </c>
      <c r="N167" s="45">
        <f>+PUNTAJE!CC95</f>
        <v>1103</v>
      </c>
      <c r="O167" s="176" t="str">
        <f>+PUNTAJE!CE95</f>
        <v>MAÑANA</v>
      </c>
      <c r="P167" s="177">
        <f>+PUNTAJE!CF95</f>
        <v>110</v>
      </c>
    </row>
    <row r="168" spans="1:16" ht="12.75">
      <c r="A168" s="45">
        <f>+PUNTAJE!A63</f>
        <v>13</v>
      </c>
      <c r="B168" s="91" t="str">
        <f>+PUNTAJE!B63</f>
        <v>RICAURTE  RUIZ  RICARDO</v>
      </c>
      <c r="C168" s="45">
        <f>+PUNTAJE!D63</f>
        <v>37.5</v>
      </c>
      <c r="D168" s="45">
        <f>+PUNTAJE!G63</f>
        <v>41.666666666666671</v>
      </c>
      <c r="E168" s="45">
        <f>+PUNTAJE!J63</f>
        <v>33.333333333333329</v>
      </c>
      <c r="F168" s="45">
        <f>+PUNTAJE!M63</f>
        <v>29.166666666666668</v>
      </c>
      <c r="G168" s="45">
        <f>+PUNTAJE!P63</f>
        <v>29.166666666666668</v>
      </c>
      <c r="H168" s="45">
        <f>+PUNTAJE!S63</f>
        <v>44.444444444444443</v>
      </c>
      <c r="I168" s="45">
        <f>+PUNTAJE!V63</f>
        <v>16.666666666666664</v>
      </c>
      <c r="J168" s="45">
        <f>+PUNTAJE!Y63</f>
        <v>12.5</v>
      </c>
      <c r="K168" s="45">
        <f>+PUNTAJE!AA63</f>
        <v>244.44444444444443</v>
      </c>
      <c r="L168" s="45">
        <f>+PUNTAJE!AB63</f>
        <v>30.555555555555554</v>
      </c>
      <c r="M168" s="45">
        <f>+PUNTAJE!AC63</f>
        <v>963</v>
      </c>
      <c r="N168" s="45">
        <f>+PUNTAJE!CC63</f>
        <v>1102</v>
      </c>
      <c r="O168" s="176" t="str">
        <f>+PUNTAJE!CE63</f>
        <v>MAÑANA</v>
      </c>
      <c r="P168" s="177">
        <f>+PUNTAJE!CF63</f>
        <v>105</v>
      </c>
    </row>
    <row r="169" spans="1:16" ht="12.75">
      <c r="A169" s="45">
        <f>+PUNTAJE!A35</f>
        <v>147</v>
      </c>
      <c r="B169" s="91" t="str">
        <f>+PUNTAJE!B35</f>
        <v>LOZANO FORERO  MIGUEL  ANGEL</v>
      </c>
      <c r="C169" s="45">
        <f>+PUNTAJE!D35</f>
        <v>37.5</v>
      </c>
      <c r="D169" s="45">
        <f>+PUNTAJE!G35</f>
        <v>33.333333333333329</v>
      </c>
      <c r="E169" s="45">
        <f>+PUNTAJE!J35</f>
        <v>25</v>
      </c>
      <c r="F169" s="45">
        <f>+PUNTAJE!M35</f>
        <v>33.333333333333329</v>
      </c>
      <c r="G169" s="45">
        <f>+PUNTAJE!P35</f>
        <v>45.833333333333329</v>
      </c>
      <c r="H169" s="45">
        <f>+PUNTAJE!S35</f>
        <v>28.888888888888886</v>
      </c>
      <c r="I169" s="45">
        <f>+PUNTAJE!V35</f>
        <v>43.333333333333336</v>
      </c>
      <c r="J169" s="45">
        <f>+PUNTAJE!Y35</f>
        <v>8.3333333333333321</v>
      </c>
      <c r="K169" s="45">
        <f>+PUNTAJE!AA35</f>
        <v>255.55555555555557</v>
      </c>
      <c r="L169" s="45">
        <f>+PUNTAJE!AB35</f>
        <v>31.944444444444446</v>
      </c>
      <c r="M169" s="45">
        <f>+PUNTAJE!AC35</f>
        <v>959</v>
      </c>
      <c r="N169" s="45">
        <f>+PUNTAJE!CC35</f>
        <v>1101</v>
      </c>
      <c r="O169" s="176" t="str">
        <f>+PUNTAJE!CE35</f>
        <v>MAÑANA</v>
      </c>
      <c r="P169" s="177">
        <f>+PUNTAJE!CF35</f>
        <v>91</v>
      </c>
    </row>
    <row r="170" spans="1:16" ht="12.75">
      <c r="A170" s="45">
        <f>+PUNTAJE!A160</f>
        <v>71</v>
      </c>
      <c r="B170" s="91" t="str">
        <f>+PUNTAJE!B160</f>
        <v>VALENCIA  BRAVO  JHON  CAMILO</v>
      </c>
      <c r="C170" s="45">
        <f>+PUNTAJE!D160</f>
        <v>33.333333333333329</v>
      </c>
      <c r="D170" s="45">
        <f>+PUNTAJE!G160</f>
        <v>45.833333333333329</v>
      </c>
      <c r="E170" s="45">
        <f>+PUNTAJE!J160</f>
        <v>29.166666666666668</v>
      </c>
      <c r="F170" s="45">
        <f>+PUNTAJE!M160</f>
        <v>29.166666666666668</v>
      </c>
      <c r="G170" s="45">
        <f>+PUNTAJE!P160</f>
        <v>45.833333333333329</v>
      </c>
      <c r="H170" s="45">
        <f>+PUNTAJE!S160</f>
        <v>33.333333333333329</v>
      </c>
      <c r="I170" s="45">
        <f>+PUNTAJE!V160</f>
        <v>33.333333333333329</v>
      </c>
      <c r="J170" s="45">
        <f>+PUNTAJE!Y160</f>
        <v>8.3333333333333321</v>
      </c>
      <c r="K170" s="45">
        <f>+PUNTAJE!AA160</f>
        <v>258.33333333333326</v>
      </c>
      <c r="L170" s="45">
        <f>+PUNTAJE!AB160</f>
        <v>32.291666666666657</v>
      </c>
      <c r="M170" s="45">
        <f>+PUNTAJE!AC160</f>
        <v>959</v>
      </c>
      <c r="N170" s="45">
        <f>+PUNTAJE!CC160</f>
        <v>1106</v>
      </c>
      <c r="O170" s="176" t="str">
        <f>+PUNTAJE!CE160</f>
        <v>TARDE</v>
      </c>
      <c r="P170" s="177">
        <f>+PUNTAJE!CF160</f>
        <v>87</v>
      </c>
    </row>
    <row r="171" spans="1:16" ht="12.75">
      <c r="A171" s="45">
        <f>+PUNTAJE!A136</f>
        <v>132</v>
      </c>
      <c r="B171" s="91" t="str">
        <f>+PUNTAJE!B136</f>
        <v>ALFONSO  SALINAS  EDWARD  DARIO</v>
      </c>
      <c r="C171" s="45">
        <f>+PUNTAJE!D136</f>
        <v>37.5</v>
      </c>
      <c r="D171" s="45">
        <f>+PUNTAJE!G136</f>
        <v>33.333333333333329</v>
      </c>
      <c r="E171" s="45">
        <f>+PUNTAJE!J136</f>
        <v>20.833333333333336</v>
      </c>
      <c r="F171" s="45">
        <f>+PUNTAJE!M136</f>
        <v>41.666666666666671</v>
      </c>
      <c r="G171" s="45">
        <f>+PUNTAJE!P136</f>
        <v>29.166666666666668</v>
      </c>
      <c r="H171" s="45">
        <f>+PUNTAJE!S136</f>
        <v>48.888888888888886</v>
      </c>
      <c r="I171" s="45">
        <f>+PUNTAJE!V136</f>
        <v>30</v>
      </c>
      <c r="J171" s="45">
        <f>+PUNTAJE!Y136</f>
        <v>8.3333333333333321</v>
      </c>
      <c r="K171" s="45">
        <f>+PUNTAJE!AA136</f>
        <v>249.7222222222222</v>
      </c>
      <c r="L171" s="45">
        <f>+PUNTAJE!AB136</f>
        <v>31.215277777777775</v>
      </c>
      <c r="M171" s="45">
        <f>+PUNTAJE!AC136</f>
        <v>959</v>
      </c>
      <c r="N171" s="45">
        <f>+PUNTAJE!CC136</f>
        <v>1105</v>
      </c>
      <c r="O171" s="176" t="str">
        <f>+PUNTAJE!CE136</f>
        <v>TARDE</v>
      </c>
      <c r="P171" s="177">
        <f>+PUNTAJE!CF136</f>
        <v>98</v>
      </c>
    </row>
    <row r="172" spans="1:16" ht="12.75">
      <c r="A172" s="45">
        <f>+PUNTAJE!A174</f>
        <v>104</v>
      </c>
      <c r="B172" s="91" t="str">
        <f>+PUNTAJE!B174</f>
        <v>GIL  BALLESTEROS  HUGO  ENRIQUE</v>
      </c>
      <c r="C172" s="45">
        <f>+PUNTAJE!D174</f>
        <v>33.333333333333329</v>
      </c>
      <c r="D172" s="45">
        <f>+PUNTAJE!G174</f>
        <v>16.666666666666664</v>
      </c>
      <c r="E172" s="45">
        <f>+PUNTAJE!J174</f>
        <v>16.666666666666664</v>
      </c>
      <c r="F172" s="45">
        <f>+PUNTAJE!M174</f>
        <v>20.833333333333336</v>
      </c>
      <c r="G172" s="45">
        <f>+PUNTAJE!P174</f>
        <v>16.666666666666664</v>
      </c>
      <c r="H172" s="45">
        <f>+PUNTAJE!S174</f>
        <v>37.777777777777779</v>
      </c>
      <c r="I172" s="45">
        <f>+PUNTAJE!V174</f>
        <v>30</v>
      </c>
      <c r="J172" s="45">
        <f>+PUNTAJE!Y174</f>
        <v>8.3333333333333321</v>
      </c>
      <c r="K172" s="45">
        <f>+PUNTAJE!AA174</f>
        <v>180.27777777777777</v>
      </c>
      <c r="L172" s="45">
        <f>+PUNTAJE!AB174</f>
        <v>22.534722222222221</v>
      </c>
      <c r="M172" s="45">
        <f>+PUNTAJE!AC174</f>
        <v>987</v>
      </c>
      <c r="N172" s="45">
        <f>+PUNTAJE!CC174</f>
        <v>1106</v>
      </c>
      <c r="O172" s="176" t="str">
        <f>+PUNTAJE!CE174</f>
        <v>TARDE</v>
      </c>
      <c r="P172" s="177">
        <f>+PUNTAJE!CF174</f>
        <v>166</v>
      </c>
    </row>
    <row r="173" spans="1:16" ht="12.75">
      <c r="A173" s="45">
        <f>+PUNTAJE!A93</f>
        <v>122</v>
      </c>
      <c r="B173" s="91" t="str">
        <f>+PUNTAJE!B93</f>
        <v>GELVEZ  LEON  YULIAN   DAVID</v>
      </c>
      <c r="C173" s="45">
        <f>+PUNTAJE!D93</f>
        <v>25</v>
      </c>
      <c r="D173" s="45">
        <f>+PUNTAJE!G93</f>
        <v>20.833333333333336</v>
      </c>
      <c r="E173" s="45">
        <f>+PUNTAJE!J93</f>
        <v>45.833333333333329</v>
      </c>
      <c r="F173" s="45">
        <f>+PUNTAJE!M93</f>
        <v>33.333333333333329</v>
      </c>
      <c r="G173" s="45">
        <f>+PUNTAJE!P93</f>
        <v>50</v>
      </c>
      <c r="H173" s="45">
        <f>+PUNTAJE!S93</f>
        <v>35.555555555555557</v>
      </c>
      <c r="I173" s="45">
        <f>+PUNTAJE!V93</f>
        <v>30</v>
      </c>
      <c r="J173" s="45">
        <f>+PUNTAJE!Y93</f>
        <v>8.3333333333333321</v>
      </c>
      <c r="K173" s="45">
        <f>+PUNTAJE!AA93</f>
        <v>248.88888888888889</v>
      </c>
      <c r="L173" s="45">
        <f>+PUNTAJE!AB93</f>
        <v>31.111111111111111</v>
      </c>
      <c r="M173" s="45">
        <f>+PUNTAJE!AC93</f>
        <v>963</v>
      </c>
      <c r="N173" s="45">
        <f>+PUNTAJE!CC93</f>
        <v>1103</v>
      </c>
      <c r="O173" s="176" t="str">
        <f>+PUNTAJE!CE93</f>
        <v>MAÑANA</v>
      </c>
      <c r="P173" s="177">
        <f>+PUNTAJE!CF93</f>
        <v>100</v>
      </c>
    </row>
    <row r="174" spans="1:16" ht="12.75">
      <c r="A174" s="45">
        <f>+PUNTAJE!A37</f>
        <v>74</v>
      </c>
      <c r="B174" s="91" t="str">
        <f>+PUNTAJE!B37</f>
        <v>ESPITIA  ACEVEDO  ANDRES  MAURICIO</v>
      </c>
      <c r="C174" s="45">
        <f>+PUNTAJE!D37</f>
        <v>29.166666666666668</v>
      </c>
      <c r="D174" s="45">
        <f>+PUNTAJE!G37</f>
        <v>58.333333333333336</v>
      </c>
      <c r="E174" s="45">
        <f>+PUNTAJE!J37</f>
        <v>29.166666666666668</v>
      </c>
      <c r="F174" s="45">
        <f>+PUNTAJE!M37</f>
        <v>29.166666666666668</v>
      </c>
      <c r="G174" s="45">
        <f>+PUNTAJE!P37</f>
        <v>33.333333333333329</v>
      </c>
      <c r="H174" s="45">
        <f>+PUNTAJE!S37</f>
        <v>46.666666666666664</v>
      </c>
      <c r="I174" s="45">
        <f>+PUNTAJE!V37</f>
        <v>20</v>
      </c>
      <c r="J174" s="45">
        <f>+PUNTAJE!Y37</f>
        <v>4.1666666666666661</v>
      </c>
      <c r="K174" s="45">
        <f>+PUNTAJE!AA37</f>
        <v>250</v>
      </c>
      <c r="L174" s="45">
        <f>+PUNTAJE!AB37</f>
        <v>31.25</v>
      </c>
      <c r="M174" s="45">
        <f>+PUNTAJE!AC37</f>
        <v>959</v>
      </c>
      <c r="N174" s="45">
        <f>+PUNTAJE!CC37</f>
        <v>1101</v>
      </c>
      <c r="O174" s="176" t="str">
        <f>+PUNTAJE!CE37</f>
        <v>MAÑANA</v>
      </c>
      <c r="P174" s="177">
        <f>+PUNTAJE!CF37</f>
        <v>96</v>
      </c>
    </row>
  </sheetData>
  <sortState ref="A12:P174">
    <sortCondition descending="1" ref="J12:J174"/>
  </sortState>
  <mergeCells count="13">
    <mergeCell ref="O10:O11"/>
    <mergeCell ref="N10:N11"/>
    <mergeCell ref="B10:B11"/>
    <mergeCell ref="A1:L1"/>
    <mergeCell ref="A6:J6"/>
    <mergeCell ref="A7:C7"/>
    <mergeCell ref="D7:F7"/>
    <mergeCell ref="G7:I7"/>
    <mergeCell ref="J7:L7"/>
    <mergeCell ref="A2:P2"/>
    <mergeCell ref="A3:P3"/>
    <mergeCell ref="A4:P4"/>
    <mergeCell ref="A5:P5"/>
  </mergeCells>
  <phoneticPr fontId="2" type="noConversion"/>
  <pageMargins left="0" right="0" top="0" bottom="0" header="0" footer="0"/>
  <pageSetup scale="67" orientation="landscape" horizontalDpi="0" verticalDpi="0" r:id="rId1"/>
  <headerFooter alignWithMargins="0"/>
  <legacyDrawing r:id="rId2"/>
  <oleObjects>
    <oleObject progId="CorelDRAW.Graphic.13" shapeId="8194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S63"/>
  <sheetViews>
    <sheetView zoomScale="90" zoomScaleNormal="90" workbookViewId="0">
      <selection activeCell="I62" sqref="I62"/>
    </sheetView>
  </sheetViews>
  <sheetFormatPr baseColWidth="10" defaultColWidth="17.140625" defaultRowHeight="11.25"/>
  <cols>
    <col min="1" max="1" width="3.5703125" style="1" customWidth="1"/>
    <col min="2" max="2" width="38" style="1" customWidth="1"/>
    <col min="3" max="3" width="12.85546875" style="1" customWidth="1"/>
    <col min="4" max="4" width="9.28515625" style="1" customWidth="1"/>
    <col min="5" max="5" width="8.85546875" style="1" customWidth="1"/>
    <col min="6" max="6" width="9.5703125" style="1" customWidth="1"/>
    <col min="7" max="7" width="10.42578125" style="1" bestFit="1" customWidth="1"/>
    <col min="8" max="8" width="8.140625" style="1" customWidth="1"/>
    <col min="9" max="9" width="9.85546875" style="1" customWidth="1"/>
    <col min="10" max="10" width="10.28515625" style="1" customWidth="1"/>
    <col min="11" max="11" width="9.140625" style="1" customWidth="1"/>
    <col min="12" max="12" width="10.42578125" style="1" customWidth="1"/>
    <col min="13" max="13" width="7.85546875" style="1" customWidth="1"/>
    <col min="14" max="14" width="6.28515625" style="4" customWidth="1"/>
    <col min="15" max="15" width="9.140625" style="6" customWidth="1"/>
    <col min="16" max="16" width="8.85546875" style="6" customWidth="1"/>
    <col min="17" max="16384" width="17.140625" style="5"/>
  </cols>
  <sheetData>
    <row r="1" spans="1:19" s="1" customFormat="1" ht="12.75">
      <c r="A1" s="250"/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44"/>
      <c r="N1" s="2"/>
      <c r="O1" s="8"/>
      <c r="P1" s="139"/>
      <c r="Q1"/>
      <c r="R1"/>
      <c r="S1"/>
    </row>
    <row r="2" spans="1:19" ht="15.75">
      <c r="A2" s="252" t="s">
        <v>3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</row>
    <row r="3" spans="1:19" ht="15.75">
      <c r="A3" s="252" t="str">
        <f>+PUNTAJE!A3</f>
        <v>COLEGIO  EL JAZMIN    I. E. D.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</row>
    <row r="4" spans="1:19" ht="15.75">
      <c r="A4" s="252" t="s">
        <v>81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</row>
    <row r="5" spans="1:19" ht="15.75">
      <c r="A5" s="252" t="s">
        <v>41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</row>
    <row r="6" spans="1:19" ht="15.7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</row>
    <row r="7" spans="1:19" ht="15.75">
      <c r="A7" s="252" t="s">
        <v>39</v>
      </c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</row>
    <row r="8" spans="1:19" ht="12" thickBot="1"/>
    <row r="9" spans="1:19" ht="13.5" customHeight="1" thickBot="1">
      <c r="A9" s="86"/>
      <c r="B9" s="87" t="s">
        <v>0</v>
      </c>
      <c r="C9" s="220" t="s">
        <v>50</v>
      </c>
      <c r="D9" s="220" t="s">
        <v>7</v>
      </c>
      <c r="E9" s="220" t="s">
        <v>8</v>
      </c>
      <c r="F9" s="220" t="s">
        <v>6</v>
      </c>
      <c r="G9" s="220" t="s">
        <v>4</v>
      </c>
      <c r="H9" s="220" t="s">
        <v>10</v>
      </c>
      <c r="I9" s="220" t="s">
        <v>42</v>
      </c>
      <c r="J9" s="220" t="s">
        <v>23</v>
      </c>
      <c r="K9" s="135" t="s">
        <v>36</v>
      </c>
      <c r="L9" s="135" t="s">
        <v>37</v>
      </c>
      <c r="M9" s="253" t="s">
        <v>43</v>
      </c>
      <c r="N9" s="253" t="s">
        <v>12</v>
      </c>
      <c r="O9" s="255" t="s">
        <v>75</v>
      </c>
      <c r="P9" s="142" t="s">
        <v>43</v>
      </c>
    </row>
    <row r="10" spans="1:19" ht="12.75" customHeight="1" thickBot="1">
      <c r="A10" s="143"/>
      <c r="B10" s="144"/>
      <c r="C10" s="145" t="s">
        <v>28</v>
      </c>
      <c r="D10" s="145" t="s">
        <v>28</v>
      </c>
      <c r="E10" s="145" t="s">
        <v>28</v>
      </c>
      <c r="F10" s="145" t="s">
        <v>28</v>
      </c>
      <c r="G10" s="145" t="s">
        <v>28</v>
      </c>
      <c r="H10" s="145" t="s">
        <v>28</v>
      </c>
      <c r="I10" s="145" t="s">
        <v>28</v>
      </c>
      <c r="J10" s="145" t="s">
        <v>28</v>
      </c>
      <c r="K10" s="146" t="s">
        <v>34</v>
      </c>
      <c r="L10" s="146" t="s">
        <v>38</v>
      </c>
      <c r="M10" s="254"/>
      <c r="N10" s="254"/>
      <c r="O10" s="256"/>
      <c r="P10" s="147" t="s">
        <v>27</v>
      </c>
    </row>
    <row r="11" spans="1:19" s="14" customFormat="1" ht="11.25" customHeight="1">
      <c r="A11" s="148">
        <v>29</v>
      </c>
      <c r="B11" s="149" t="s">
        <v>90</v>
      </c>
      <c r="C11" s="150">
        <v>75</v>
      </c>
      <c r="D11" s="150">
        <v>75</v>
      </c>
      <c r="E11" s="150">
        <v>45.833333333333329</v>
      </c>
      <c r="F11" s="150">
        <v>75</v>
      </c>
      <c r="G11" s="150">
        <v>79.166666666666657</v>
      </c>
      <c r="H11" s="150">
        <v>62.222222222222221</v>
      </c>
      <c r="I11" s="150">
        <v>56.666666666666664</v>
      </c>
      <c r="J11" s="150">
        <v>37.5</v>
      </c>
      <c r="K11" s="151">
        <v>506.38888888888891</v>
      </c>
      <c r="L11" s="151">
        <v>63.298611111111114</v>
      </c>
      <c r="M11" s="151">
        <v>1</v>
      </c>
      <c r="N11" s="150">
        <v>1105</v>
      </c>
      <c r="O11" s="183" t="s">
        <v>74</v>
      </c>
      <c r="P11" s="95">
        <v>1</v>
      </c>
    </row>
    <row r="12" spans="1:19" s="14" customFormat="1" ht="11.25" customHeight="1">
      <c r="A12" s="192">
        <v>41</v>
      </c>
      <c r="B12" s="193" t="s">
        <v>92</v>
      </c>
      <c r="C12" s="194">
        <v>66.666666666666657</v>
      </c>
      <c r="D12" s="194">
        <v>75</v>
      </c>
      <c r="E12" s="194">
        <v>37.5</v>
      </c>
      <c r="F12" s="194">
        <v>58.333333333333336</v>
      </c>
      <c r="G12" s="194">
        <v>70.833333333333343</v>
      </c>
      <c r="H12" s="194">
        <v>35.555555555555557</v>
      </c>
      <c r="I12" s="194">
        <v>50</v>
      </c>
      <c r="J12" s="194">
        <v>54.166666666666664</v>
      </c>
      <c r="K12" s="207">
        <v>448.0555555555556</v>
      </c>
      <c r="L12" s="207">
        <v>56.00694444444445</v>
      </c>
      <c r="M12" s="207">
        <v>32.554935463123968</v>
      </c>
      <c r="N12" s="194">
        <v>1102</v>
      </c>
      <c r="O12" s="208" t="s">
        <v>73</v>
      </c>
      <c r="P12" s="95">
        <v>2</v>
      </c>
    </row>
    <row r="13" spans="1:19" s="14" customFormat="1" ht="11.25" customHeight="1">
      <c r="A13" s="192">
        <v>40</v>
      </c>
      <c r="B13" s="193" t="s">
        <v>94</v>
      </c>
      <c r="C13" s="194">
        <v>45.833333333333329</v>
      </c>
      <c r="D13" s="194">
        <v>75</v>
      </c>
      <c r="E13" s="194">
        <v>41.666666666666671</v>
      </c>
      <c r="F13" s="194">
        <v>54.166666666666664</v>
      </c>
      <c r="G13" s="194">
        <v>66.666666666666657</v>
      </c>
      <c r="H13" s="194">
        <v>62.222222222222221</v>
      </c>
      <c r="I13" s="194">
        <v>26.666666666666668</v>
      </c>
      <c r="J13" s="194">
        <v>58.333333333333336</v>
      </c>
      <c r="K13" s="207">
        <v>430.55555555555554</v>
      </c>
      <c r="L13" s="207">
        <v>53.819444444444443</v>
      </c>
      <c r="M13" s="207">
        <v>53.326264880494719</v>
      </c>
      <c r="N13" s="194">
        <v>1101</v>
      </c>
      <c r="O13" s="208" t="s">
        <v>73</v>
      </c>
      <c r="P13" s="95">
        <v>3</v>
      </c>
    </row>
    <row r="14" spans="1:19" s="14" customFormat="1" ht="11.25" customHeight="1">
      <c r="A14" s="192">
        <v>1</v>
      </c>
      <c r="B14" s="193" t="s">
        <v>95</v>
      </c>
      <c r="C14" s="194">
        <v>54.166666666666664</v>
      </c>
      <c r="D14" s="194">
        <v>66.666666666666657</v>
      </c>
      <c r="E14" s="194">
        <v>25</v>
      </c>
      <c r="F14" s="194">
        <v>62.5</v>
      </c>
      <c r="G14" s="194">
        <v>50</v>
      </c>
      <c r="H14" s="194">
        <v>71.111111111111114</v>
      </c>
      <c r="I14" s="194">
        <v>53.333333333333336</v>
      </c>
      <c r="J14" s="194">
        <v>37.5</v>
      </c>
      <c r="K14" s="207">
        <v>420.27777777777777</v>
      </c>
      <c r="L14" s="207">
        <v>52.534722222222221</v>
      </c>
      <c r="M14" s="207">
        <v>71.254809428743869</v>
      </c>
      <c r="N14" s="194">
        <v>1101</v>
      </c>
      <c r="O14" s="208" t="s">
        <v>73</v>
      </c>
      <c r="P14" s="95">
        <v>4</v>
      </c>
    </row>
    <row r="15" spans="1:19">
      <c r="B15" s="132"/>
      <c r="K15" s="136"/>
      <c r="L15" s="136"/>
      <c r="M15" s="136"/>
      <c r="N15" s="132"/>
    </row>
    <row r="16" spans="1:19" ht="15.75">
      <c r="A16" s="252" t="s">
        <v>3</v>
      </c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</row>
    <row r="17" spans="1:16" ht="15.75">
      <c r="A17" s="252" t="str">
        <f>+PUNTAJE!A3</f>
        <v>COLEGIO  EL JAZMIN    I. E. D.</v>
      </c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</row>
    <row r="18" spans="1:16" ht="15.75">
      <c r="A18" s="252" t="s">
        <v>82</v>
      </c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</row>
    <row r="19" spans="1:16" ht="15.75">
      <c r="A19" s="252" t="s">
        <v>41</v>
      </c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</row>
    <row r="20" spans="1:16" ht="15.7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</row>
    <row r="21" spans="1:16" ht="15.75">
      <c r="A21" s="252" t="s">
        <v>40</v>
      </c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</row>
    <row r="22" spans="1:16" ht="12" thickBot="1">
      <c r="N22" s="129"/>
    </row>
    <row r="23" spans="1:16" ht="13.5" customHeight="1" thickBot="1">
      <c r="A23" s="86"/>
      <c r="B23" s="87" t="s">
        <v>0</v>
      </c>
      <c r="C23" s="220" t="s">
        <v>50</v>
      </c>
      <c r="D23" s="220" t="s">
        <v>7</v>
      </c>
      <c r="E23" s="220" t="s">
        <v>8</v>
      </c>
      <c r="F23" s="220" t="s">
        <v>6</v>
      </c>
      <c r="G23" s="220" t="s">
        <v>4</v>
      </c>
      <c r="H23" s="220" t="s">
        <v>10</v>
      </c>
      <c r="I23" s="220" t="s">
        <v>42</v>
      </c>
      <c r="J23" s="220" t="s">
        <v>23</v>
      </c>
      <c r="K23" s="135" t="s">
        <v>36</v>
      </c>
      <c r="L23" s="135" t="s">
        <v>37</v>
      </c>
      <c r="M23" s="135" t="s">
        <v>43</v>
      </c>
      <c r="N23" s="135" t="s">
        <v>12</v>
      </c>
      <c r="O23" s="255" t="s">
        <v>75</v>
      </c>
      <c r="P23" s="142" t="s">
        <v>43</v>
      </c>
    </row>
    <row r="24" spans="1:16" ht="12" thickBot="1">
      <c r="A24" s="143"/>
      <c r="B24" s="144"/>
      <c r="C24" s="145" t="s">
        <v>28</v>
      </c>
      <c r="D24" s="145" t="s">
        <v>28</v>
      </c>
      <c r="E24" s="145" t="s">
        <v>28</v>
      </c>
      <c r="F24" s="145" t="s">
        <v>28</v>
      </c>
      <c r="G24" s="145" t="s">
        <v>28</v>
      </c>
      <c r="H24" s="145" t="s">
        <v>28</v>
      </c>
      <c r="I24" s="145" t="s">
        <v>28</v>
      </c>
      <c r="J24" s="145" t="s">
        <v>28</v>
      </c>
      <c r="K24" s="146" t="s">
        <v>34</v>
      </c>
      <c r="L24" s="146" t="s">
        <v>38</v>
      </c>
      <c r="M24" s="146"/>
      <c r="N24" s="146"/>
      <c r="O24" s="256"/>
      <c r="P24" s="147" t="s">
        <v>27</v>
      </c>
    </row>
    <row r="25" spans="1:16" s="14" customFormat="1">
      <c r="A25" s="153">
        <v>155</v>
      </c>
      <c r="B25" s="152" t="s">
        <v>216</v>
      </c>
      <c r="C25" s="154">
        <v>33.333333333333329</v>
      </c>
      <c r="D25" s="154">
        <v>29.166666666666668</v>
      </c>
      <c r="E25" s="154">
        <v>16.666666666666664</v>
      </c>
      <c r="F25" s="154">
        <v>37.5</v>
      </c>
      <c r="G25" s="154">
        <v>20.833333333333336</v>
      </c>
      <c r="H25" s="154">
        <v>28.888888888888886</v>
      </c>
      <c r="I25" s="154">
        <v>33.333333333333329</v>
      </c>
      <c r="J25" s="154">
        <v>29.166666666666668</v>
      </c>
      <c r="K25" s="151">
        <v>228.88888888888889</v>
      </c>
      <c r="L25" s="151">
        <v>28.611111111111111</v>
      </c>
      <c r="M25" s="151">
        <v>971</v>
      </c>
      <c r="N25" s="155">
        <v>1102</v>
      </c>
      <c r="O25" s="183" t="s">
        <v>73</v>
      </c>
      <c r="P25" s="156">
        <v>127</v>
      </c>
    </row>
    <row r="26" spans="1:16" s="14" customFormat="1" ht="12" thickBot="1">
      <c r="A26" s="209">
        <v>35</v>
      </c>
      <c r="B26" s="210" t="s">
        <v>217</v>
      </c>
      <c r="C26" s="211">
        <v>16.666666666666664</v>
      </c>
      <c r="D26" s="211">
        <v>20.833333333333336</v>
      </c>
      <c r="E26" s="211">
        <v>25</v>
      </c>
      <c r="F26" s="211">
        <v>33.333333333333329</v>
      </c>
      <c r="G26" s="211">
        <v>50</v>
      </c>
      <c r="H26" s="211">
        <v>33.333333333333329</v>
      </c>
      <c r="I26" s="211">
        <v>20</v>
      </c>
      <c r="J26" s="211">
        <v>29.166666666666668</v>
      </c>
      <c r="K26" s="207">
        <v>228.33333333333329</v>
      </c>
      <c r="L26" s="207">
        <v>28.541666666666661</v>
      </c>
      <c r="M26" s="207">
        <v>971</v>
      </c>
      <c r="N26" s="212">
        <v>1106</v>
      </c>
      <c r="O26" s="208" t="s">
        <v>74</v>
      </c>
      <c r="P26" s="213">
        <v>128</v>
      </c>
    </row>
    <row r="27" spans="1:16" s="14" customFormat="1">
      <c r="A27" s="209">
        <v>101</v>
      </c>
      <c r="B27" s="210" t="s">
        <v>218</v>
      </c>
      <c r="C27" s="211">
        <v>16.666666666666664</v>
      </c>
      <c r="D27" s="211">
        <v>41.666666666666671</v>
      </c>
      <c r="E27" s="211">
        <v>29.166666666666668</v>
      </c>
      <c r="F27" s="211">
        <v>25</v>
      </c>
      <c r="G27" s="211">
        <v>25</v>
      </c>
      <c r="H27" s="211">
        <v>24.444444444444443</v>
      </c>
      <c r="I27" s="211">
        <v>36.666666666666664</v>
      </c>
      <c r="J27" s="211">
        <v>29.166666666666668</v>
      </c>
      <c r="K27" s="207">
        <v>227.77777777777777</v>
      </c>
      <c r="L27" s="207">
        <v>28.472222222222221</v>
      </c>
      <c r="M27" s="207">
        <v>971</v>
      </c>
      <c r="N27" s="212">
        <v>1105</v>
      </c>
      <c r="O27" s="208" t="s">
        <v>74</v>
      </c>
      <c r="P27" s="156">
        <v>129</v>
      </c>
    </row>
    <row r="28" spans="1:16" s="14" customFormat="1" ht="12" thickBot="1">
      <c r="A28" s="209">
        <v>158</v>
      </c>
      <c r="B28" s="210" t="s">
        <v>219</v>
      </c>
      <c r="C28" s="211">
        <v>25</v>
      </c>
      <c r="D28" s="211">
        <v>33.333333333333329</v>
      </c>
      <c r="E28" s="211">
        <v>12.5</v>
      </c>
      <c r="F28" s="211">
        <v>20.833333333333336</v>
      </c>
      <c r="G28" s="211">
        <v>41.666666666666671</v>
      </c>
      <c r="H28" s="211">
        <v>28.888888888888886</v>
      </c>
      <c r="I28" s="211">
        <v>40</v>
      </c>
      <c r="J28" s="211">
        <v>25</v>
      </c>
      <c r="K28" s="207">
        <v>227.2222222222222</v>
      </c>
      <c r="L28" s="207">
        <v>28.402777777777775</v>
      </c>
      <c r="M28" s="207">
        <v>971</v>
      </c>
      <c r="N28" s="212">
        <v>1103</v>
      </c>
      <c r="O28" s="208" t="s">
        <v>73</v>
      </c>
      <c r="P28" s="213">
        <v>130</v>
      </c>
    </row>
    <row r="29" spans="1:16" s="14" customFormat="1">
      <c r="A29" s="209">
        <v>54</v>
      </c>
      <c r="B29" s="210" t="s">
        <v>220</v>
      </c>
      <c r="C29" s="211">
        <v>25</v>
      </c>
      <c r="D29" s="211">
        <v>25</v>
      </c>
      <c r="E29" s="211">
        <v>16.666666666666664</v>
      </c>
      <c r="F29" s="211">
        <v>29.166666666666668</v>
      </c>
      <c r="G29" s="211">
        <v>45.833333333333329</v>
      </c>
      <c r="H29" s="211">
        <v>35.555555555555557</v>
      </c>
      <c r="I29" s="211">
        <v>36.666666666666664</v>
      </c>
      <c r="J29" s="211">
        <v>12.5</v>
      </c>
      <c r="K29" s="207">
        <v>226.38888888888889</v>
      </c>
      <c r="L29" s="207">
        <v>28.298611111111111</v>
      </c>
      <c r="M29" s="207">
        <v>971</v>
      </c>
      <c r="N29" s="212">
        <v>1103</v>
      </c>
      <c r="O29" s="208" t="s">
        <v>73</v>
      </c>
      <c r="P29" s="156">
        <v>131</v>
      </c>
    </row>
    <row r="30" spans="1:16" s="14" customFormat="1" ht="12" thickBot="1">
      <c r="A30" s="209">
        <v>167</v>
      </c>
      <c r="B30" s="210" t="s">
        <v>221</v>
      </c>
      <c r="C30" s="211">
        <v>25</v>
      </c>
      <c r="D30" s="211">
        <v>41.666666666666671</v>
      </c>
      <c r="E30" s="211">
        <v>16.666666666666664</v>
      </c>
      <c r="F30" s="211">
        <v>25</v>
      </c>
      <c r="G30" s="211">
        <v>37.5</v>
      </c>
      <c r="H30" s="211">
        <v>28.888888888888886</v>
      </c>
      <c r="I30" s="211">
        <v>26.666666666666668</v>
      </c>
      <c r="J30" s="211">
        <v>25</v>
      </c>
      <c r="K30" s="207">
        <v>226.38888888888889</v>
      </c>
      <c r="L30" s="207">
        <v>28.298611111111111</v>
      </c>
      <c r="M30" s="207">
        <v>971</v>
      </c>
      <c r="N30" s="212">
        <v>1104</v>
      </c>
      <c r="O30" s="208" t="s">
        <v>74</v>
      </c>
      <c r="P30" s="213">
        <v>132</v>
      </c>
    </row>
    <row r="31" spans="1:16" s="14" customFormat="1">
      <c r="A31" s="209">
        <v>178</v>
      </c>
      <c r="B31" s="210" t="s">
        <v>222</v>
      </c>
      <c r="C31" s="211">
        <v>12.5</v>
      </c>
      <c r="D31" s="211">
        <v>20.833333333333336</v>
      </c>
      <c r="E31" s="211">
        <v>37.5</v>
      </c>
      <c r="F31" s="211">
        <v>12.5</v>
      </c>
      <c r="G31" s="211">
        <v>50</v>
      </c>
      <c r="H31" s="211">
        <v>40</v>
      </c>
      <c r="I31" s="211">
        <v>23.333333333333332</v>
      </c>
      <c r="J31" s="211">
        <v>29.166666666666668</v>
      </c>
      <c r="K31" s="207">
        <v>225.83333333333334</v>
      </c>
      <c r="L31" s="207">
        <v>28.229166666666668</v>
      </c>
      <c r="M31" s="207">
        <v>971</v>
      </c>
      <c r="N31" s="212">
        <v>1106</v>
      </c>
      <c r="O31" s="208" t="s">
        <v>74</v>
      </c>
      <c r="P31" s="156">
        <v>133</v>
      </c>
    </row>
    <row r="32" spans="1:16" s="14" customFormat="1" ht="12" thickBot="1">
      <c r="A32" s="209">
        <v>86</v>
      </c>
      <c r="B32" s="210" t="s">
        <v>223</v>
      </c>
      <c r="C32" s="211">
        <v>20.833333333333336</v>
      </c>
      <c r="D32" s="211">
        <v>37.5</v>
      </c>
      <c r="E32" s="211">
        <v>12.5</v>
      </c>
      <c r="F32" s="211">
        <v>37.5</v>
      </c>
      <c r="G32" s="211">
        <v>41.666666666666671</v>
      </c>
      <c r="H32" s="211">
        <v>35.555555555555557</v>
      </c>
      <c r="I32" s="211">
        <v>23.333333333333332</v>
      </c>
      <c r="J32" s="211">
        <v>16.666666666666664</v>
      </c>
      <c r="K32" s="207">
        <v>225.55555555555554</v>
      </c>
      <c r="L32" s="207">
        <v>28.194444444444443</v>
      </c>
      <c r="M32" s="207">
        <v>971</v>
      </c>
      <c r="N32" s="212">
        <v>1103</v>
      </c>
      <c r="O32" s="208" t="s">
        <v>73</v>
      </c>
      <c r="P32" s="213">
        <v>134</v>
      </c>
    </row>
    <row r="33" spans="1:16" s="14" customFormat="1">
      <c r="A33" s="209">
        <v>26</v>
      </c>
      <c r="B33" s="210" t="s">
        <v>224</v>
      </c>
      <c r="C33" s="211">
        <v>29.166666666666668</v>
      </c>
      <c r="D33" s="211">
        <v>20.833333333333336</v>
      </c>
      <c r="E33" s="211">
        <v>33.333333333333329</v>
      </c>
      <c r="F33" s="211">
        <v>29.166666666666668</v>
      </c>
      <c r="G33" s="211">
        <v>33.333333333333329</v>
      </c>
      <c r="H33" s="211">
        <v>37.777777777777779</v>
      </c>
      <c r="I33" s="211">
        <v>16.666666666666664</v>
      </c>
      <c r="J33" s="211">
        <v>25</v>
      </c>
      <c r="K33" s="207">
        <v>225.27777777777774</v>
      </c>
      <c r="L33" s="207">
        <v>28.159722222222218</v>
      </c>
      <c r="M33" s="207">
        <v>971</v>
      </c>
      <c r="N33" s="212">
        <v>1105</v>
      </c>
      <c r="O33" s="208" t="s">
        <v>74</v>
      </c>
      <c r="P33" s="156">
        <v>135</v>
      </c>
    </row>
    <row r="34" spans="1:16" s="14" customFormat="1" ht="12" thickBot="1">
      <c r="A34" s="209">
        <v>97</v>
      </c>
      <c r="B34" s="210" t="s">
        <v>225</v>
      </c>
      <c r="C34" s="211">
        <v>16.666666666666664</v>
      </c>
      <c r="D34" s="211">
        <v>25</v>
      </c>
      <c r="E34" s="211">
        <v>20.833333333333336</v>
      </c>
      <c r="F34" s="211">
        <v>41.666666666666671</v>
      </c>
      <c r="G34" s="211">
        <v>50</v>
      </c>
      <c r="H34" s="211">
        <v>26.666666666666668</v>
      </c>
      <c r="I34" s="211">
        <v>30</v>
      </c>
      <c r="J34" s="211">
        <v>12.5</v>
      </c>
      <c r="K34" s="207">
        <v>223.33333333333334</v>
      </c>
      <c r="L34" s="207">
        <v>27.916666666666668</v>
      </c>
      <c r="M34" s="207">
        <v>971</v>
      </c>
      <c r="N34" s="212">
        <v>1104</v>
      </c>
      <c r="O34" s="208" t="s">
        <v>74</v>
      </c>
      <c r="P34" s="213">
        <v>136</v>
      </c>
    </row>
    <row r="35" spans="1:16" s="14" customFormat="1">
      <c r="A35" s="209">
        <v>139</v>
      </c>
      <c r="B35" s="210" t="s">
        <v>226</v>
      </c>
      <c r="C35" s="211">
        <v>16.666666666666664</v>
      </c>
      <c r="D35" s="211">
        <v>33.333333333333329</v>
      </c>
      <c r="E35" s="211">
        <v>20.833333333333336</v>
      </c>
      <c r="F35" s="211">
        <v>25</v>
      </c>
      <c r="G35" s="211">
        <v>50</v>
      </c>
      <c r="H35" s="211">
        <v>28.888888888888886</v>
      </c>
      <c r="I35" s="211">
        <v>23.333333333333332</v>
      </c>
      <c r="J35" s="211">
        <v>25</v>
      </c>
      <c r="K35" s="207">
        <v>223.05555555555554</v>
      </c>
      <c r="L35" s="207">
        <v>27.881944444444443</v>
      </c>
      <c r="M35" s="207">
        <v>971</v>
      </c>
      <c r="N35" s="212">
        <v>1106</v>
      </c>
      <c r="O35" s="208" t="s">
        <v>74</v>
      </c>
      <c r="P35" s="156">
        <v>137</v>
      </c>
    </row>
    <row r="36" spans="1:16" s="14" customFormat="1" ht="12" thickBot="1">
      <c r="A36" s="209">
        <v>24</v>
      </c>
      <c r="B36" s="210" t="s">
        <v>227</v>
      </c>
      <c r="C36" s="211">
        <v>29.166666666666668</v>
      </c>
      <c r="D36" s="211">
        <v>20.833333333333336</v>
      </c>
      <c r="E36" s="211">
        <v>20.833333333333336</v>
      </c>
      <c r="F36" s="211">
        <v>41.666666666666671</v>
      </c>
      <c r="G36" s="211">
        <v>45.833333333333329</v>
      </c>
      <c r="H36" s="211">
        <v>15.555555555555555</v>
      </c>
      <c r="I36" s="211">
        <v>23.333333333333332</v>
      </c>
      <c r="J36" s="211">
        <v>25</v>
      </c>
      <c r="K36" s="207">
        <v>222.22222222222223</v>
      </c>
      <c r="L36" s="207">
        <v>27.777777777777779</v>
      </c>
      <c r="M36" s="207">
        <v>971</v>
      </c>
      <c r="N36" s="212">
        <v>1104</v>
      </c>
      <c r="O36" s="208" t="s">
        <v>74</v>
      </c>
      <c r="P36" s="213">
        <v>138</v>
      </c>
    </row>
    <row r="37" spans="1:16" s="14" customFormat="1">
      <c r="A37" s="209">
        <v>27</v>
      </c>
      <c r="B37" s="210" t="s">
        <v>228</v>
      </c>
      <c r="C37" s="211">
        <v>41.666666666666671</v>
      </c>
      <c r="D37" s="211">
        <v>33.333333333333329</v>
      </c>
      <c r="E37" s="211">
        <v>20.833333333333336</v>
      </c>
      <c r="F37" s="211">
        <v>20.833333333333336</v>
      </c>
      <c r="G37" s="211">
        <v>25</v>
      </c>
      <c r="H37" s="211">
        <v>31.111111111111111</v>
      </c>
      <c r="I37" s="211">
        <v>20</v>
      </c>
      <c r="J37" s="211">
        <v>29.166666666666668</v>
      </c>
      <c r="K37" s="207">
        <v>221.94444444444446</v>
      </c>
      <c r="L37" s="207">
        <v>27.743055555555557</v>
      </c>
      <c r="M37" s="207">
        <v>971</v>
      </c>
      <c r="N37" s="212">
        <v>1105</v>
      </c>
      <c r="O37" s="208" t="s">
        <v>74</v>
      </c>
      <c r="P37" s="156">
        <v>139</v>
      </c>
    </row>
    <row r="38" spans="1:16" s="14" customFormat="1" ht="12" thickBot="1">
      <c r="A38" s="209">
        <v>115</v>
      </c>
      <c r="B38" s="210" t="s">
        <v>229</v>
      </c>
      <c r="C38" s="211">
        <v>16.666666666666664</v>
      </c>
      <c r="D38" s="211">
        <v>41.666666666666671</v>
      </c>
      <c r="E38" s="211">
        <v>20.833333333333336</v>
      </c>
      <c r="F38" s="211">
        <v>20.833333333333336</v>
      </c>
      <c r="G38" s="211">
        <v>37.5</v>
      </c>
      <c r="H38" s="211">
        <v>31.111111111111111</v>
      </c>
      <c r="I38" s="211">
        <v>30</v>
      </c>
      <c r="J38" s="211">
        <v>20.833333333333336</v>
      </c>
      <c r="K38" s="207">
        <v>219.44444444444446</v>
      </c>
      <c r="L38" s="207">
        <v>27.430555555555557</v>
      </c>
      <c r="M38" s="207">
        <v>975</v>
      </c>
      <c r="N38" s="212">
        <v>1102</v>
      </c>
      <c r="O38" s="208" t="s">
        <v>73</v>
      </c>
      <c r="P38" s="213">
        <v>140</v>
      </c>
    </row>
    <row r="39" spans="1:16" s="14" customFormat="1">
      <c r="A39" s="209">
        <v>127</v>
      </c>
      <c r="B39" s="210" t="s">
        <v>230</v>
      </c>
      <c r="C39" s="211">
        <v>25</v>
      </c>
      <c r="D39" s="211">
        <v>29.166666666666668</v>
      </c>
      <c r="E39" s="211">
        <v>16.666666666666664</v>
      </c>
      <c r="F39" s="211">
        <v>25</v>
      </c>
      <c r="G39" s="211">
        <v>29.166666666666668</v>
      </c>
      <c r="H39" s="211">
        <v>40</v>
      </c>
      <c r="I39" s="211">
        <v>36.666666666666664</v>
      </c>
      <c r="J39" s="211">
        <v>16.666666666666664</v>
      </c>
      <c r="K39" s="207">
        <v>218.33333333333331</v>
      </c>
      <c r="L39" s="207">
        <v>27.291666666666664</v>
      </c>
      <c r="M39" s="207">
        <v>975</v>
      </c>
      <c r="N39" s="212">
        <v>1104</v>
      </c>
      <c r="O39" s="208" t="s">
        <v>74</v>
      </c>
      <c r="P39" s="156">
        <v>141</v>
      </c>
    </row>
    <row r="40" spans="1:16" s="14" customFormat="1" ht="12" thickBot="1">
      <c r="A40" s="209">
        <v>124</v>
      </c>
      <c r="B40" s="210" t="s">
        <v>231</v>
      </c>
      <c r="C40" s="211">
        <v>25</v>
      </c>
      <c r="D40" s="211">
        <v>29.166666666666668</v>
      </c>
      <c r="E40" s="211">
        <v>29.166666666666668</v>
      </c>
      <c r="F40" s="211">
        <v>16.666666666666664</v>
      </c>
      <c r="G40" s="211">
        <v>41.666666666666671</v>
      </c>
      <c r="H40" s="211">
        <v>26.666666666666668</v>
      </c>
      <c r="I40" s="211">
        <v>23.333333333333332</v>
      </c>
      <c r="J40" s="211">
        <v>25</v>
      </c>
      <c r="K40" s="207">
        <v>216.66666666666669</v>
      </c>
      <c r="L40" s="207">
        <v>27.083333333333336</v>
      </c>
      <c r="M40" s="207">
        <v>975</v>
      </c>
      <c r="N40" s="212">
        <v>1103</v>
      </c>
      <c r="O40" s="208" t="s">
        <v>73</v>
      </c>
      <c r="P40" s="213">
        <v>142</v>
      </c>
    </row>
    <row r="41" spans="1:16" s="14" customFormat="1">
      <c r="A41" s="209">
        <v>70</v>
      </c>
      <c r="B41" s="210" t="s">
        <v>232</v>
      </c>
      <c r="C41" s="211">
        <v>25</v>
      </c>
      <c r="D41" s="211">
        <v>29.166666666666668</v>
      </c>
      <c r="E41" s="211">
        <v>29.166666666666668</v>
      </c>
      <c r="F41" s="211">
        <v>25</v>
      </c>
      <c r="G41" s="211">
        <v>33.333333333333329</v>
      </c>
      <c r="H41" s="211">
        <v>35.555555555555557</v>
      </c>
      <c r="I41" s="211">
        <v>26.666666666666668</v>
      </c>
      <c r="J41" s="211">
        <v>12.5</v>
      </c>
      <c r="K41" s="207">
        <v>216.38888888888889</v>
      </c>
      <c r="L41" s="207">
        <v>27.048611111111111</v>
      </c>
      <c r="M41" s="207">
        <v>975</v>
      </c>
      <c r="N41" s="212">
        <v>1106</v>
      </c>
      <c r="O41" s="208" t="s">
        <v>74</v>
      </c>
      <c r="P41" s="156">
        <v>143</v>
      </c>
    </row>
    <row r="42" spans="1:16" s="14" customFormat="1" ht="12" thickBot="1">
      <c r="A42" s="209">
        <v>59</v>
      </c>
      <c r="B42" s="210" t="s">
        <v>233</v>
      </c>
      <c r="C42" s="211">
        <v>25</v>
      </c>
      <c r="D42" s="211">
        <v>12.5</v>
      </c>
      <c r="E42" s="211">
        <v>25</v>
      </c>
      <c r="F42" s="211">
        <v>33.333333333333329</v>
      </c>
      <c r="G42" s="211">
        <v>29.166666666666668</v>
      </c>
      <c r="H42" s="211">
        <v>31.111111111111111</v>
      </c>
      <c r="I42" s="211">
        <v>26.666666666666668</v>
      </c>
      <c r="J42" s="211">
        <v>33.333333333333329</v>
      </c>
      <c r="K42" s="207">
        <v>216.11111111111109</v>
      </c>
      <c r="L42" s="207">
        <v>27.013888888888886</v>
      </c>
      <c r="M42" s="207">
        <v>975</v>
      </c>
      <c r="N42" s="212">
        <v>1104</v>
      </c>
      <c r="O42" s="208" t="s">
        <v>74</v>
      </c>
      <c r="P42" s="213">
        <v>144</v>
      </c>
    </row>
    <row r="43" spans="1:16" s="14" customFormat="1">
      <c r="A43" s="209">
        <v>14</v>
      </c>
      <c r="B43" s="210" t="s">
        <v>234</v>
      </c>
      <c r="C43" s="211">
        <v>16.666666666666664</v>
      </c>
      <c r="D43" s="211">
        <v>25</v>
      </c>
      <c r="E43" s="211">
        <v>16.666666666666664</v>
      </c>
      <c r="F43" s="211">
        <v>20.833333333333336</v>
      </c>
      <c r="G43" s="211">
        <v>45.833333333333329</v>
      </c>
      <c r="H43" s="211">
        <v>33.333333333333329</v>
      </c>
      <c r="I43" s="211">
        <v>23.333333333333332</v>
      </c>
      <c r="J43" s="211">
        <v>33.333333333333329</v>
      </c>
      <c r="K43" s="207">
        <v>215</v>
      </c>
      <c r="L43" s="207">
        <v>26.875</v>
      </c>
      <c r="M43" s="207">
        <v>975</v>
      </c>
      <c r="N43" s="212">
        <v>1102</v>
      </c>
      <c r="O43" s="208" t="s">
        <v>73</v>
      </c>
      <c r="P43" s="156">
        <v>145</v>
      </c>
    </row>
    <row r="44" spans="1:16" s="14" customFormat="1" ht="12" thickBot="1">
      <c r="A44" s="209">
        <v>173</v>
      </c>
      <c r="B44" s="210" t="s">
        <v>235</v>
      </c>
      <c r="C44" s="211">
        <v>25</v>
      </c>
      <c r="D44" s="211">
        <v>25</v>
      </c>
      <c r="E44" s="211">
        <v>29.166666666666668</v>
      </c>
      <c r="F44" s="211">
        <v>20.833333333333336</v>
      </c>
      <c r="G44" s="211">
        <v>29.166666666666668</v>
      </c>
      <c r="H44" s="211">
        <v>40</v>
      </c>
      <c r="I44" s="211">
        <v>20</v>
      </c>
      <c r="J44" s="211">
        <v>25</v>
      </c>
      <c r="K44" s="207">
        <v>214.16666666666666</v>
      </c>
      <c r="L44" s="207">
        <v>26.770833333333332</v>
      </c>
      <c r="M44" s="207">
        <v>975</v>
      </c>
      <c r="N44" s="212">
        <v>1105</v>
      </c>
      <c r="O44" s="208" t="s">
        <v>74</v>
      </c>
      <c r="P44" s="213">
        <v>146</v>
      </c>
    </row>
    <row r="45" spans="1:16" s="14" customFormat="1">
      <c r="A45" s="209">
        <v>82</v>
      </c>
      <c r="B45" s="210" t="s">
        <v>236</v>
      </c>
      <c r="C45" s="211">
        <v>29.166666666666668</v>
      </c>
      <c r="D45" s="211">
        <v>37.5</v>
      </c>
      <c r="E45" s="211">
        <v>20.833333333333336</v>
      </c>
      <c r="F45" s="211">
        <v>16.666666666666664</v>
      </c>
      <c r="G45" s="211">
        <v>33.333333333333329</v>
      </c>
      <c r="H45" s="211">
        <v>31.111111111111111</v>
      </c>
      <c r="I45" s="211">
        <v>23.333333333333332</v>
      </c>
      <c r="J45" s="211">
        <v>20.833333333333336</v>
      </c>
      <c r="K45" s="207">
        <v>212.7777777777778</v>
      </c>
      <c r="L45" s="207">
        <v>26.597222222222225</v>
      </c>
      <c r="M45" s="207">
        <v>975</v>
      </c>
      <c r="N45" s="212">
        <v>1102</v>
      </c>
      <c r="O45" s="208" t="s">
        <v>73</v>
      </c>
      <c r="P45" s="156">
        <v>147</v>
      </c>
    </row>
    <row r="46" spans="1:16" s="14" customFormat="1" ht="12" thickBot="1">
      <c r="A46" s="209">
        <v>6</v>
      </c>
      <c r="B46" s="210" t="s">
        <v>237</v>
      </c>
      <c r="C46" s="211">
        <v>20.833333333333336</v>
      </c>
      <c r="D46" s="211">
        <v>29.166666666666668</v>
      </c>
      <c r="E46" s="211">
        <v>20.833333333333336</v>
      </c>
      <c r="F46" s="211">
        <v>33.333333333333329</v>
      </c>
      <c r="G46" s="211">
        <v>25</v>
      </c>
      <c r="H46" s="211">
        <v>33.333333333333329</v>
      </c>
      <c r="I46" s="211">
        <v>36.666666666666664</v>
      </c>
      <c r="J46" s="211">
        <v>12.5</v>
      </c>
      <c r="K46" s="207">
        <v>211.66666666666666</v>
      </c>
      <c r="L46" s="207">
        <v>26.458333333333332</v>
      </c>
      <c r="M46" s="207">
        <v>975</v>
      </c>
      <c r="N46" s="212">
        <v>1101</v>
      </c>
      <c r="O46" s="208" t="s">
        <v>73</v>
      </c>
      <c r="P46" s="213">
        <v>148</v>
      </c>
    </row>
    <row r="47" spans="1:16" s="14" customFormat="1">
      <c r="A47" s="209">
        <v>80</v>
      </c>
      <c r="B47" s="210" t="s">
        <v>238</v>
      </c>
      <c r="C47" s="211">
        <v>20.833333333333336</v>
      </c>
      <c r="D47" s="211">
        <v>20.833333333333336</v>
      </c>
      <c r="E47" s="211">
        <v>25</v>
      </c>
      <c r="F47" s="211">
        <v>8.3333333333333321</v>
      </c>
      <c r="G47" s="211">
        <v>25</v>
      </c>
      <c r="H47" s="211">
        <v>33.333333333333329</v>
      </c>
      <c r="I47" s="211">
        <v>26.666666666666668</v>
      </c>
      <c r="J47" s="211">
        <v>50</v>
      </c>
      <c r="K47" s="207">
        <v>209.99999999999997</v>
      </c>
      <c r="L47" s="207">
        <v>26.249999999999996</v>
      </c>
      <c r="M47" s="207">
        <v>975</v>
      </c>
      <c r="N47" s="212">
        <v>1102</v>
      </c>
      <c r="O47" s="208" t="s">
        <v>73</v>
      </c>
      <c r="P47" s="156">
        <v>149</v>
      </c>
    </row>
    <row r="48" spans="1:16" s="14" customFormat="1" ht="12" thickBot="1">
      <c r="A48" s="209">
        <v>60</v>
      </c>
      <c r="B48" s="210" t="s">
        <v>239</v>
      </c>
      <c r="C48" s="211">
        <v>25</v>
      </c>
      <c r="D48" s="211">
        <v>33.333333333333329</v>
      </c>
      <c r="E48" s="211">
        <v>20.833333333333336</v>
      </c>
      <c r="F48" s="211">
        <v>33.333333333333329</v>
      </c>
      <c r="G48" s="211">
        <v>20.833333333333336</v>
      </c>
      <c r="H48" s="211">
        <v>24.444444444444443</v>
      </c>
      <c r="I48" s="211">
        <v>26.666666666666668</v>
      </c>
      <c r="J48" s="211">
        <v>25</v>
      </c>
      <c r="K48" s="207">
        <v>209.44444444444443</v>
      </c>
      <c r="L48" s="207">
        <v>26.180555555555554</v>
      </c>
      <c r="M48" s="207">
        <v>979</v>
      </c>
      <c r="N48" s="212">
        <v>1105</v>
      </c>
      <c r="O48" s="208" t="s">
        <v>74</v>
      </c>
      <c r="P48" s="213">
        <v>150</v>
      </c>
    </row>
    <row r="49" spans="1:16" s="14" customFormat="1">
      <c r="A49" s="209">
        <v>92</v>
      </c>
      <c r="B49" s="210" t="s">
        <v>240</v>
      </c>
      <c r="C49" s="211">
        <v>20.833333333333336</v>
      </c>
      <c r="D49" s="211">
        <v>12.5</v>
      </c>
      <c r="E49" s="211">
        <v>29.166666666666668</v>
      </c>
      <c r="F49" s="211">
        <v>20.833333333333336</v>
      </c>
      <c r="G49" s="211">
        <v>33.333333333333329</v>
      </c>
      <c r="H49" s="211">
        <v>40</v>
      </c>
      <c r="I49" s="211">
        <v>23.333333333333332</v>
      </c>
      <c r="J49" s="211">
        <v>29.166666666666668</v>
      </c>
      <c r="K49" s="207">
        <v>209.16666666666669</v>
      </c>
      <c r="L49" s="207">
        <v>26.145833333333336</v>
      </c>
      <c r="M49" s="207">
        <v>979</v>
      </c>
      <c r="N49" s="212">
        <v>1103</v>
      </c>
      <c r="O49" s="208" t="s">
        <v>73</v>
      </c>
      <c r="P49" s="156">
        <v>151</v>
      </c>
    </row>
    <row r="50" spans="1:16" s="14" customFormat="1" ht="12" thickBot="1">
      <c r="A50" s="209">
        <v>100</v>
      </c>
      <c r="B50" s="210" t="s">
        <v>241</v>
      </c>
      <c r="C50" s="211">
        <v>25</v>
      </c>
      <c r="D50" s="211">
        <v>33.333333333333329</v>
      </c>
      <c r="E50" s="211">
        <v>25</v>
      </c>
      <c r="F50" s="211">
        <v>29.166666666666668</v>
      </c>
      <c r="G50" s="211">
        <v>16.666666666666664</v>
      </c>
      <c r="H50" s="211">
        <v>22.222222222222221</v>
      </c>
      <c r="I50" s="211">
        <v>36.666666666666664</v>
      </c>
      <c r="J50" s="211">
        <v>20.833333333333336</v>
      </c>
      <c r="K50" s="207">
        <v>208.88888888888889</v>
      </c>
      <c r="L50" s="207">
        <v>26.111111111111111</v>
      </c>
      <c r="M50" s="207">
        <v>979</v>
      </c>
      <c r="N50" s="212">
        <v>1105</v>
      </c>
      <c r="O50" s="208" t="s">
        <v>74</v>
      </c>
      <c r="P50" s="213">
        <v>152</v>
      </c>
    </row>
    <row r="51" spans="1:16" s="14" customFormat="1">
      <c r="A51" s="209">
        <v>164</v>
      </c>
      <c r="B51" s="210" t="s">
        <v>242</v>
      </c>
      <c r="C51" s="211">
        <v>25</v>
      </c>
      <c r="D51" s="211">
        <v>8.3333333333333321</v>
      </c>
      <c r="E51" s="211">
        <v>29.166666666666668</v>
      </c>
      <c r="F51" s="211">
        <v>25</v>
      </c>
      <c r="G51" s="211">
        <v>37.5</v>
      </c>
      <c r="H51" s="211">
        <v>33.333333333333329</v>
      </c>
      <c r="I51" s="211">
        <v>23.333333333333332</v>
      </c>
      <c r="J51" s="211">
        <v>25</v>
      </c>
      <c r="K51" s="207">
        <v>206.66666666666666</v>
      </c>
      <c r="L51" s="207">
        <v>25.833333333333332</v>
      </c>
      <c r="M51" s="207">
        <v>979</v>
      </c>
      <c r="N51" s="212">
        <v>1103</v>
      </c>
      <c r="O51" s="208" t="s">
        <v>73</v>
      </c>
      <c r="P51" s="156">
        <v>153</v>
      </c>
    </row>
    <row r="52" spans="1:16" s="14" customFormat="1" ht="12" thickBot="1">
      <c r="A52" s="209">
        <v>61</v>
      </c>
      <c r="B52" s="210" t="s">
        <v>243</v>
      </c>
      <c r="C52" s="211">
        <v>20.833333333333336</v>
      </c>
      <c r="D52" s="211">
        <v>33.333333333333329</v>
      </c>
      <c r="E52" s="211">
        <v>16.666666666666664</v>
      </c>
      <c r="F52" s="211">
        <v>29.166666666666668</v>
      </c>
      <c r="G52" s="211">
        <v>29.166666666666668</v>
      </c>
      <c r="H52" s="211">
        <v>22.222222222222221</v>
      </c>
      <c r="I52" s="211">
        <v>26.666666666666668</v>
      </c>
      <c r="J52" s="211">
        <v>25</v>
      </c>
      <c r="K52" s="207">
        <v>203.05555555555554</v>
      </c>
      <c r="L52" s="207">
        <v>25.381944444444443</v>
      </c>
      <c r="M52" s="207">
        <v>979</v>
      </c>
      <c r="N52" s="212">
        <v>1105</v>
      </c>
      <c r="O52" s="208" t="s">
        <v>74</v>
      </c>
      <c r="P52" s="213">
        <v>155</v>
      </c>
    </row>
    <row r="53" spans="1:16" s="14" customFormat="1">
      <c r="A53" s="209">
        <v>49</v>
      </c>
      <c r="B53" s="210" t="s">
        <v>244</v>
      </c>
      <c r="C53" s="211">
        <v>20.833333333333336</v>
      </c>
      <c r="D53" s="211">
        <v>25</v>
      </c>
      <c r="E53" s="211">
        <v>16.666666666666664</v>
      </c>
      <c r="F53" s="211">
        <v>20.833333333333336</v>
      </c>
      <c r="G53" s="211">
        <v>20.833333333333336</v>
      </c>
      <c r="H53" s="211">
        <v>35.555555555555557</v>
      </c>
      <c r="I53" s="211">
        <v>23.333333333333332</v>
      </c>
      <c r="J53" s="211">
        <v>37.5</v>
      </c>
      <c r="K53" s="207">
        <v>200.55555555555557</v>
      </c>
      <c r="L53" s="207">
        <v>25.069444444444446</v>
      </c>
      <c r="M53" s="207">
        <v>979</v>
      </c>
      <c r="N53" s="212">
        <v>1103</v>
      </c>
      <c r="O53" s="208" t="s">
        <v>73</v>
      </c>
      <c r="P53" s="156">
        <v>156</v>
      </c>
    </row>
    <row r="54" spans="1:16" s="14" customFormat="1" ht="12" thickBot="1">
      <c r="A54" s="209">
        <v>161</v>
      </c>
      <c r="B54" s="210" t="s">
        <v>245</v>
      </c>
      <c r="C54" s="211">
        <v>16.666666666666664</v>
      </c>
      <c r="D54" s="211">
        <v>20.833333333333336</v>
      </c>
      <c r="E54" s="211">
        <v>33.333333333333329</v>
      </c>
      <c r="F54" s="211">
        <v>20.833333333333336</v>
      </c>
      <c r="G54" s="211">
        <v>16.666666666666664</v>
      </c>
      <c r="H54" s="211">
        <v>28.888888888888886</v>
      </c>
      <c r="I54" s="211">
        <v>30</v>
      </c>
      <c r="J54" s="211">
        <v>33.333333333333329</v>
      </c>
      <c r="K54" s="207">
        <v>200.55555555555554</v>
      </c>
      <c r="L54" s="207">
        <v>25.069444444444443</v>
      </c>
      <c r="M54" s="207">
        <v>979</v>
      </c>
      <c r="N54" s="212">
        <v>1103</v>
      </c>
      <c r="O54" s="208" t="s">
        <v>73</v>
      </c>
      <c r="P54" s="213">
        <v>157</v>
      </c>
    </row>
    <row r="55" spans="1:16" s="14" customFormat="1">
      <c r="A55" s="209">
        <v>119</v>
      </c>
      <c r="B55" s="210" t="s">
        <v>246</v>
      </c>
      <c r="C55" s="211">
        <v>12.5</v>
      </c>
      <c r="D55" s="211">
        <v>37.5</v>
      </c>
      <c r="E55" s="211">
        <v>20.833333333333336</v>
      </c>
      <c r="F55" s="211">
        <v>20.833333333333336</v>
      </c>
      <c r="G55" s="211">
        <v>29.166666666666668</v>
      </c>
      <c r="H55" s="211">
        <v>33.333333333333329</v>
      </c>
      <c r="I55" s="211">
        <v>20</v>
      </c>
      <c r="J55" s="211">
        <v>25</v>
      </c>
      <c r="K55" s="207">
        <v>199.16666666666669</v>
      </c>
      <c r="L55" s="207">
        <v>24.895833333333336</v>
      </c>
      <c r="M55" s="207">
        <v>983</v>
      </c>
      <c r="N55" s="212">
        <v>1102</v>
      </c>
      <c r="O55" s="208" t="s">
        <v>73</v>
      </c>
      <c r="P55" s="156">
        <v>158</v>
      </c>
    </row>
    <row r="56" spans="1:16" s="14" customFormat="1" ht="12" thickBot="1">
      <c r="A56" s="209">
        <v>68</v>
      </c>
      <c r="B56" s="210" t="s">
        <v>247</v>
      </c>
      <c r="C56" s="211">
        <v>16.666666666666664</v>
      </c>
      <c r="D56" s="211">
        <v>29.166666666666668</v>
      </c>
      <c r="E56" s="211">
        <v>25</v>
      </c>
      <c r="F56" s="211">
        <v>12.5</v>
      </c>
      <c r="G56" s="211">
        <v>50</v>
      </c>
      <c r="H56" s="211">
        <v>20</v>
      </c>
      <c r="I56" s="211">
        <v>30</v>
      </c>
      <c r="J56" s="211">
        <v>12.5</v>
      </c>
      <c r="K56" s="207">
        <v>195.83333333333331</v>
      </c>
      <c r="L56" s="207">
        <v>24.479166666666664</v>
      </c>
      <c r="M56" s="207">
        <v>983</v>
      </c>
      <c r="N56" s="212">
        <v>1106</v>
      </c>
      <c r="O56" s="208" t="s">
        <v>74</v>
      </c>
      <c r="P56" s="213">
        <v>160</v>
      </c>
    </row>
    <row r="57" spans="1:16" s="14" customFormat="1">
      <c r="A57" s="209">
        <v>91</v>
      </c>
      <c r="B57" s="210" t="s">
        <v>248</v>
      </c>
      <c r="C57" s="211">
        <v>20.833333333333336</v>
      </c>
      <c r="D57" s="211">
        <v>16.666666666666664</v>
      </c>
      <c r="E57" s="211">
        <v>25</v>
      </c>
      <c r="F57" s="211">
        <v>16.666666666666664</v>
      </c>
      <c r="G57" s="211">
        <v>29.166666666666668</v>
      </c>
      <c r="H57" s="211">
        <v>24.444444444444443</v>
      </c>
      <c r="I57" s="211">
        <v>36.666666666666664</v>
      </c>
      <c r="J57" s="211">
        <v>25</v>
      </c>
      <c r="K57" s="207">
        <v>194.44444444444443</v>
      </c>
      <c r="L57" s="207">
        <v>24.305555555555554</v>
      </c>
      <c r="M57" s="207">
        <v>983</v>
      </c>
      <c r="N57" s="212">
        <v>1103</v>
      </c>
      <c r="O57" s="208" t="s">
        <v>73</v>
      </c>
      <c r="P57" s="156">
        <v>161</v>
      </c>
    </row>
    <row r="58" spans="1:16" s="14" customFormat="1" ht="12" thickBot="1">
      <c r="A58" s="209">
        <v>128</v>
      </c>
      <c r="B58" s="210" t="s">
        <v>249</v>
      </c>
      <c r="C58" s="211">
        <v>25</v>
      </c>
      <c r="D58" s="211">
        <v>25</v>
      </c>
      <c r="E58" s="211">
        <v>20.833333333333336</v>
      </c>
      <c r="F58" s="211">
        <v>16.666666666666664</v>
      </c>
      <c r="G58" s="211">
        <v>33.333333333333329</v>
      </c>
      <c r="H58" s="211">
        <v>24.444444444444443</v>
      </c>
      <c r="I58" s="211">
        <v>20</v>
      </c>
      <c r="J58" s="211">
        <v>29.166666666666668</v>
      </c>
      <c r="K58" s="207">
        <v>194.44444444444443</v>
      </c>
      <c r="L58" s="207">
        <v>24.305555555555554</v>
      </c>
      <c r="M58" s="207">
        <v>983</v>
      </c>
      <c r="N58" s="212">
        <v>1104</v>
      </c>
      <c r="O58" s="208" t="s">
        <v>74</v>
      </c>
      <c r="P58" s="213">
        <v>162</v>
      </c>
    </row>
    <row r="59" spans="1:16" s="14" customFormat="1">
      <c r="A59" s="209">
        <v>126</v>
      </c>
      <c r="B59" s="210" t="s">
        <v>250</v>
      </c>
      <c r="C59" s="211">
        <v>20.833333333333336</v>
      </c>
      <c r="D59" s="211">
        <v>25</v>
      </c>
      <c r="E59" s="211">
        <v>12.5</v>
      </c>
      <c r="F59" s="211">
        <v>16.666666666666664</v>
      </c>
      <c r="G59" s="211">
        <v>12.5</v>
      </c>
      <c r="H59" s="211">
        <v>37.777777777777779</v>
      </c>
      <c r="I59" s="211">
        <v>43.333333333333336</v>
      </c>
      <c r="J59" s="211">
        <v>20.833333333333336</v>
      </c>
      <c r="K59" s="207">
        <v>189.44444444444446</v>
      </c>
      <c r="L59" s="207">
        <v>23.680555555555557</v>
      </c>
      <c r="M59" s="207">
        <v>987</v>
      </c>
      <c r="N59" s="212">
        <v>1103</v>
      </c>
      <c r="O59" s="208" t="s">
        <v>73</v>
      </c>
      <c r="P59" s="156">
        <v>163</v>
      </c>
    </row>
    <row r="60" spans="1:16" s="14" customFormat="1" ht="12" thickBot="1">
      <c r="A60" s="209">
        <v>102</v>
      </c>
      <c r="B60" s="210" t="s">
        <v>251</v>
      </c>
      <c r="C60" s="211">
        <v>25</v>
      </c>
      <c r="D60" s="211">
        <v>20.833333333333336</v>
      </c>
      <c r="E60" s="211">
        <v>20.833333333333336</v>
      </c>
      <c r="F60" s="211">
        <v>8.3333333333333321</v>
      </c>
      <c r="G60" s="211">
        <v>29.166666666666668</v>
      </c>
      <c r="H60" s="211">
        <v>37.777777777777779</v>
      </c>
      <c r="I60" s="211">
        <v>33.333333333333329</v>
      </c>
      <c r="J60" s="211">
        <v>12.5</v>
      </c>
      <c r="K60" s="207">
        <v>187.77777777777777</v>
      </c>
      <c r="L60" s="207">
        <v>23.472222222222221</v>
      </c>
      <c r="M60" s="207">
        <v>987</v>
      </c>
      <c r="N60" s="212">
        <v>1105</v>
      </c>
      <c r="O60" s="208" t="s">
        <v>74</v>
      </c>
      <c r="P60" s="213">
        <v>164</v>
      </c>
    </row>
    <row r="61" spans="1:16" s="14" customFormat="1">
      <c r="A61" s="209">
        <v>56</v>
      </c>
      <c r="B61" s="210" t="s">
        <v>252</v>
      </c>
      <c r="C61" s="211">
        <v>16.666666666666664</v>
      </c>
      <c r="D61" s="211">
        <v>25</v>
      </c>
      <c r="E61" s="211">
        <v>25</v>
      </c>
      <c r="F61" s="211">
        <v>16.666666666666664</v>
      </c>
      <c r="G61" s="211">
        <v>33.333333333333329</v>
      </c>
      <c r="H61" s="211">
        <v>26.666666666666668</v>
      </c>
      <c r="I61" s="211">
        <v>26.666666666666668</v>
      </c>
      <c r="J61" s="211">
        <v>16.666666666666664</v>
      </c>
      <c r="K61" s="207">
        <v>186.66666666666663</v>
      </c>
      <c r="L61" s="207">
        <v>23.333333333333329</v>
      </c>
      <c r="M61" s="207">
        <v>987</v>
      </c>
      <c r="N61" s="212">
        <v>1104</v>
      </c>
      <c r="O61" s="208" t="s">
        <v>73</v>
      </c>
      <c r="P61" s="156">
        <v>165</v>
      </c>
    </row>
    <row r="62" spans="1:16" s="14" customFormat="1" ht="12" thickBot="1">
      <c r="A62" s="209">
        <v>104</v>
      </c>
      <c r="B62" s="210" t="s">
        <v>253</v>
      </c>
      <c r="C62" s="211">
        <v>33.333333333333329</v>
      </c>
      <c r="D62" s="211">
        <v>16.666666666666664</v>
      </c>
      <c r="E62" s="211">
        <v>16.666666666666664</v>
      </c>
      <c r="F62" s="211">
        <v>20.833333333333336</v>
      </c>
      <c r="G62" s="211">
        <v>16.666666666666664</v>
      </c>
      <c r="H62" s="211">
        <v>37.777777777777779</v>
      </c>
      <c r="I62" s="211">
        <v>30</v>
      </c>
      <c r="J62" s="211">
        <v>8.3333333333333321</v>
      </c>
      <c r="K62" s="207">
        <v>180.27777777777777</v>
      </c>
      <c r="L62" s="207">
        <v>22.534722222222221</v>
      </c>
      <c r="M62" s="207">
        <v>987</v>
      </c>
      <c r="N62" s="212">
        <v>1106</v>
      </c>
      <c r="O62" s="208" t="s">
        <v>74</v>
      </c>
      <c r="P62" s="213">
        <v>166</v>
      </c>
    </row>
    <row r="63" spans="1:16" s="14" customFormat="1">
      <c r="A63" s="127">
        <v>44</v>
      </c>
      <c r="B63" s="47" t="s">
        <v>254</v>
      </c>
      <c r="C63" s="12">
        <v>25</v>
      </c>
      <c r="D63" s="12">
        <v>25</v>
      </c>
      <c r="E63" s="12">
        <v>16.666666666666664</v>
      </c>
      <c r="F63" s="12">
        <v>16.666666666666664</v>
      </c>
      <c r="G63" s="12">
        <v>25</v>
      </c>
      <c r="H63" s="12">
        <v>31.111111111111111</v>
      </c>
      <c r="I63" s="12">
        <v>20</v>
      </c>
      <c r="J63" s="12">
        <v>16.666666666666664</v>
      </c>
      <c r="K63" s="95">
        <v>176.11111111111109</v>
      </c>
      <c r="L63" s="95">
        <v>22.013888888888886</v>
      </c>
      <c r="M63" s="95">
        <v>1000</v>
      </c>
      <c r="N63" s="88">
        <v>1102</v>
      </c>
      <c r="O63" s="184" t="s">
        <v>73</v>
      </c>
      <c r="P63" s="156">
        <v>167</v>
      </c>
    </row>
  </sheetData>
  <mergeCells count="17">
    <mergeCell ref="A20:N20"/>
    <mergeCell ref="A6:N6"/>
    <mergeCell ref="O9:O10"/>
    <mergeCell ref="O23:O24"/>
    <mergeCell ref="A16:P16"/>
    <mergeCell ref="A17:P17"/>
    <mergeCell ref="A18:P18"/>
    <mergeCell ref="A19:P19"/>
    <mergeCell ref="A21:P21"/>
    <mergeCell ref="A1:L1"/>
    <mergeCell ref="N9:N10"/>
    <mergeCell ref="M9:M10"/>
    <mergeCell ref="A2:P2"/>
    <mergeCell ref="A3:P3"/>
    <mergeCell ref="A4:P4"/>
    <mergeCell ref="A5:P5"/>
    <mergeCell ref="A7:P7"/>
  </mergeCells>
  <phoneticPr fontId="2" type="noConversion"/>
  <printOptions horizontalCentered="1" verticalCentered="1"/>
  <pageMargins left="0" right="0" top="0" bottom="0" header="0" footer="0"/>
  <pageSetup scale="75" orientation="landscape" horizontalDpi="360" verticalDpi="360" r:id="rId1"/>
  <headerFooter alignWithMargins="0"/>
  <drawing r:id="rId2"/>
  <legacyDrawing r:id="rId3"/>
  <oleObjects>
    <oleObject progId="CorelDRAW.Graphic.13" shapeId="11265" r:id="rId4"/>
    <oleObject progId="CorelDRAW.Graphic.13" shapeId="11266" r:id="rId5"/>
    <oleObject progId="CorelDRAW.Graphic.13" shapeId="11267" r:id="rId6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Y95"/>
  <sheetViews>
    <sheetView topLeftCell="K1" zoomScale="80" zoomScaleNormal="80" workbookViewId="0">
      <selection activeCell="Q10" sqref="Q10:X12"/>
    </sheetView>
  </sheetViews>
  <sheetFormatPr baseColWidth="10" defaultColWidth="17.140625" defaultRowHeight="11.25"/>
  <cols>
    <col min="1" max="1" width="2.42578125" style="57" customWidth="1"/>
    <col min="2" max="2" width="28" style="57" customWidth="1"/>
    <col min="3" max="3" width="12" style="57" customWidth="1"/>
    <col min="4" max="4" width="18.7109375" style="57" customWidth="1"/>
    <col min="5" max="5" width="13.28515625" style="57" customWidth="1"/>
    <col min="6" max="6" width="14.140625" style="57" customWidth="1"/>
    <col min="7" max="7" width="10.85546875" style="57" customWidth="1"/>
    <col min="8" max="8" width="10.28515625" style="57" customWidth="1"/>
    <col min="9" max="9" width="11" style="57" customWidth="1"/>
    <col min="10" max="10" width="13.7109375" style="57" customWidth="1"/>
    <col min="11" max="11" width="15" style="57" customWidth="1"/>
    <col min="12" max="12" width="3" style="57" customWidth="1"/>
    <col min="13" max="13" width="6.5703125" style="57" customWidth="1"/>
    <col min="14" max="14" width="4.42578125" style="57" customWidth="1"/>
    <col min="15" max="15" width="12.5703125" style="57" customWidth="1"/>
    <col min="16" max="16" width="25" style="57" customWidth="1"/>
    <col min="17" max="17" width="17.140625" style="57"/>
    <col min="18" max="18" width="12.140625" style="57" customWidth="1"/>
    <col min="19" max="19" width="9.5703125" style="57" customWidth="1"/>
    <col min="20" max="20" width="12.85546875" style="57" customWidth="1"/>
    <col min="21" max="21" width="13.42578125" style="57" customWidth="1"/>
    <col min="22" max="22" width="11" style="57" customWidth="1"/>
    <col min="23" max="23" width="11.42578125" style="57" customWidth="1"/>
    <col min="24" max="24" width="11.140625" style="57" customWidth="1"/>
    <col min="25" max="25" width="7.140625" style="57" customWidth="1"/>
    <col min="26" max="16384" width="17.140625" style="57"/>
  </cols>
  <sheetData>
    <row r="1" spans="1:25" s="50" customFormat="1" ht="15">
      <c r="A1" s="48"/>
      <c r="B1" s="49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</row>
    <row r="2" spans="1:25" s="50" customFormat="1" ht="18">
      <c r="A2" s="263" t="s">
        <v>3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51"/>
      <c r="M2" s="51"/>
      <c r="N2" s="263" t="s">
        <v>3</v>
      </c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48"/>
    </row>
    <row r="3" spans="1:25" s="50" customFormat="1" ht="18">
      <c r="A3" s="263" t="str">
        <f>+PUNTAJE!A3</f>
        <v>COLEGIO  EL JAZMIN    I. E. D.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51"/>
      <c r="M3" s="51"/>
      <c r="N3" s="263" t="str">
        <f>+PUNTAJE!A3</f>
        <v>COLEGIO  EL JAZMIN    I. E. D.</v>
      </c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48"/>
    </row>
    <row r="4" spans="1:25" s="50" customFormat="1" ht="18">
      <c r="A4" s="263" t="s">
        <v>81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51"/>
      <c r="M4" s="51"/>
      <c r="N4" s="263" t="s">
        <v>81</v>
      </c>
      <c r="O4" s="263"/>
      <c r="P4" s="263"/>
      <c r="Q4" s="263"/>
      <c r="R4" s="263"/>
      <c r="S4" s="263"/>
      <c r="T4" s="263"/>
      <c r="U4" s="263"/>
      <c r="V4" s="263"/>
      <c r="W4" s="263"/>
      <c r="X4" s="263"/>
      <c r="Y4" s="48"/>
    </row>
    <row r="5" spans="1:25" s="50" customFormat="1" ht="18">
      <c r="A5" s="263" t="s">
        <v>35</v>
      </c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51"/>
      <c r="M5" s="51"/>
      <c r="N5" s="263" t="s">
        <v>35</v>
      </c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48"/>
    </row>
    <row r="6" spans="1:25" s="53" customFormat="1" ht="15.75">
      <c r="A6" s="52"/>
      <c r="B6" s="52"/>
      <c r="C6" s="52"/>
      <c r="D6" s="52"/>
      <c r="E6" s="52"/>
      <c r="F6" s="52"/>
      <c r="G6" s="52"/>
      <c r="H6" s="52"/>
      <c r="J6" s="52"/>
      <c r="L6" s="54"/>
      <c r="N6" s="52"/>
      <c r="O6" s="52"/>
      <c r="P6" s="52"/>
      <c r="Q6" s="52"/>
      <c r="R6" s="52"/>
      <c r="S6" s="52"/>
      <c r="T6" s="52"/>
      <c r="U6" s="52"/>
      <c r="W6" s="52"/>
    </row>
    <row r="7" spans="1:25" ht="18">
      <c r="A7" s="263" t="s">
        <v>77</v>
      </c>
      <c r="B7" s="263"/>
      <c r="C7" s="263"/>
      <c r="D7" s="263"/>
      <c r="E7" s="263"/>
      <c r="F7" s="263"/>
      <c r="G7" s="263"/>
      <c r="H7" s="263"/>
      <c r="I7" s="263"/>
      <c r="J7" s="263"/>
      <c r="K7" s="263"/>
      <c r="L7" s="55"/>
      <c r="N7" s="263" t="s">
        <v>76</v>
      </c>
      <c r="O7" s="263"/>
      <c r="P7" s="263"/>
      <c r="Q7" s="263"/>
      <c r="R7" s="263"/>
      <c r="S7" s="263"/>
      <c r="T7" s="263"/>
      <c r="U7" s="263"/>
      <c r="V7" s="263"/>
      <c r="W7" s="263"/>
      <c r="X7" s="263"/>
    </row>
    <row r="8" spans="1:25" ht="12" thickBot="1">
      <c r="B8" s="58"/>
      <c r="D8" s="55"/>
      <c r="E8" s="55"/>
      <c r="F8" s="55"/>
      <c r="G8" s="55"/>
      <c r="H8" s="55"/>
      <c r="I8" s="55"/>
      <c r="J8" s="55"/>
      <c r="K8" s="55"/>
      <c r="L8" s="55"/>
      <c r="O8" s="58"/>
      <c r="Q8" s="55"/>
      <c r="R8" s="55"/>
      <c r="S8" s="55"/>
      <c r="T8" s="55"/>
      <c r="U8" s="55"/>
      <c r="V8" s="55"/>
      <c r="W8" s="55"/>
      <c r="X8" s="55"/>
    </row>
    <row r="9" spans="1:25" ht="16.5" thickBot="1">
      <c r="B9" s="264" t="s">
        <v>44</v>
      </c>
      <c r="C9" s="265"/>
      <c r="D9" s="220" t="s">
        <v>50</v>
      </c>
      <c r="E9" s="220" t="s">
        <v>7</v>
      </c>
      <c r="F9" s="220" t="s">
        <v>8</v>
      </c>
      <c r="G9" s="220" t="s">
        <v>6</v>
      </c>
      <c r="H9" s="220" t="s">
        <v>4</v>
      </c>
      <c r="I9" s="220" t="s">
        <v>10</v>
      </c>
      <c r="J9" s="220" t="s">
        <v>42</v>
      </c>
      <c r="K9" s="220" t="s">
        <v>23</v>
      </c>
      <c r="L9" s="59"/>
      <c r="O9" s="264" t="s">
        <v>44</v>
      </c>
      <c r="P9" s="265"/>
      <c r="Q9" s="220" t="s">
        <v>50</v>
      </c>
      <c r="R9" s="220" t="s">
        <v>7</v>
      </c>
      <c r="S9" s="220" t="s">
        <v>8</v>
      </c>
      <c r="T9" s="220" t="s">
        <v>6</v>
      </c>
      <c r="U9" s="220" t="s">
        <v>4</v>
      </c>
      <c r="V9" s="220" t="s">
        <v>10</v>
      </c>
      <c r="W9" s="220" t="s">
        <v>42</v>
      </c>
      <c r="X9" s="220" t="s">
        <v>23</v>
      </c>
    </row>
    <row r="10" spans="1:25" ht="15.75">
      <c r="B10" s="257" t="s">
        <v>30</v>
      </c>
      <c r="C10" s="258"/>
      <c r="D10" s="90">
        <f>AVERAGE(PUNTAJE!D12:D108)</f>
        <v>32.68900343642612</v>
      </c>
      <c r="E10" s="90">
        <f>AVERAGE(PUNTAJE!G12:G108)</f>
        <v>39.862542955326447</v>
      </c>
      <c r="F10" s="90">
        <f>AVERAGE(PUNTAJE!J12:J108)</f>
        <v>28.694158075601365</v>
      </c>
      <c r="G10" s="90">
        <f>AVERAGE(PUNTAJE!M12:M108)</f>
        <v>33.634020618556704</v>
      </c>
      <c r="H10" s="90">
        <f>AVERAGE(PUNTAJE!P12:P108)</f>
        <v>44.544673539518904</v>
      </c>
      <c r="I10" s="90">
        <f>AVERAGE(PUNTAJE!S12:S108)</f>
        <v>37.548682703321894</v>
      </c>
      <c r="J10" s="90">
        <f>AVERAGE(PUNTAJE!V12:V108)</f>
        <v>33.848797250859114</v>
      </c>
      <c r="K10" s="96">
        <f>AVERAGE(PUNTAJE!Y12:Y108)</f>
        <v>29.896907216494856</v>
      </c>
      <c r="L10" s="60"/>
      <c r="O10" s="257" t="s">
        <v>30</v>
      </c>
      <c r="P10" s="258"/>
      <c r="Q10" s="90">
        <f>AVERAGE(PUNTAJE!D109:D174)</f>
        <v>32.260101010101017</v>
      </c>
      <c r="R10" s="90">
        <f>AVERAGE(PUNTAJE!G109:G174)</f>
        <v>36.80555555555555</v>
      </c>
      <c r="S10" s="90">
        <f>AVERAGE(PUNTAJE!J109:J174)</f>
        <v>27.904040404040405</v>
      </c>
      <c r="T10" s="90">
        <f>AVERAGE(PUNTAJE!M109:M174)</f>
        <v>33.017676767676782</v>
      </c>
      <c r="U10" s="90">
        <f>AVERAGE(PUNTAJE!P109:P174)</f>
        <v>41.603535353535364</v>
      </c>
      <c r="V10" s="90">
        <f>AVERAGE(PUNTAJE!S109:S174)</f>
        <v>35.488215488215488</v>
      </c>
      <c r="W10" s="90">
        <f>AVERAGE(PUNTAJE!V109:V174)</f>
        <v>31.767676767676779</v>
      </c>
      <c r="X10" s="96">
        <f>AVERAGE(PUNTAJE!Y109:Y174)</f>
        <v>27.27272727272728</v>
      </c>
    </row>
    <row r="11" spans="1:25" ht="15.75">
      <c r="B11" s="259" t="s">
        <v>31</v>
      </c>
      <c r="C11" s="260"/>
      <c r="D11" s="90">
        <f>MAX(PUNTAJE!D12:D108)</f>
        <v>66.666666666666657</v>
      </c>
      <c r="E11" s="90">
        <f>MAX(PUNTAJE!G12:G108)</f>
        <v>75</v>
      </c>
      <c r="F11" s="90">
        <f>MAX(PUNTAJE!J12:J108)</f>
        <v>45.833333333333329</v>
      </c>
      <c r="G11" s="90">
        <f>MAX(PUNTAJE!M12:M108)</f>
        <v>62.5</v>
      </c>
      <c r="H11" s="90">
        <f>MAX(PUNTAJE!P12:P108)</f>
        <v>75</v>
      </c>
      <c r="I11" s="90">
        <f>MAX(PUNTAJE!S12:S108)</f>
        <v>71.111111111111114</v>
      </c>
      <c r="J11" s="90">
        <f>MAX(PUNTAJE!V12:V108)</f>
        <v>56.666666666666664</v>
      </c>
      <c r="K11" s="90">
        <f>MAX(PUNTAJE!Y12:Y108)</f>
        <v>58.333333333333336</v>
      </c>
      <c r="L11" s="60"/>
      <c r="O11" s="259" t="s">
        <v>31</v>
      </c>
      <c r="P11" s="260"/>
      <c r="Q11" s="90">
        <f>MAX(PUNTAJE!D109:D174)</f>
        <v>75</v>
      </c>
      <c r="R11" s="90">
        <f>MAX(PUNTAJE!G109:G174)</f>
        <v>75</v>
      </c>
      <c r="S11" s="90">
        <f>MAX(PUNTAJE!J109:J174)</f>
        <v>54.166666666666664</v>
      </c>
      <c r="T11" s="90">
        <f>MAX(PUNTAJE!M109:M174)</f>
        <v>75</v>
      </c>
      <c r="U11" s="90">
        <f>MAX(PUNTAJE!P109:P174)</f>
        <v>79.166666666666657</v>
      </c>
      <c r="V11" s="90">
        <f>MAX(PUNTAJE!S109:S174)</f>
        <v>66.666666666666657</v>
      </c>
      <c r="W11" s="90">
        <f>MAX(PUNTAJE!V109:V174)</f>
        <v>56.666666666666664</v>
      </c>
      <c r="X11" s="96">
        <f>MAX(PUNTAJE!Y109:Y174)</f>
        <v>50</v>
      </c>
    </row>
    <row r="12" spans="1:25" ht="16.5" thickBot="1">
      <c r="B12" s="261" t="s">
        <v>32</v>
      </c>
      <c r="C12" s="262"/>
      <c r="D12" s="130">
        <f>MIN(PUNTAJE!D12:D108)</f>
        <v>8.3333333333333321</v>
      </c>
      <c r="E12" s="130">
        <f>MIN(PUNTAJE!G12:G108)</f>
        <v>8.3333333333333321</v>
      </c>
      <c r="F12" s="130">
        <f>MIN(PUNTAJE!J12:J108)</f>
        <v>12.5</v>
      </c>
      <c r="G12" s="130">
        <f>MIN(PUNTAJE!M12:M108)</f>
        <v>8.3333333333333321</v>
      </c>
      <c r="H12" s="130">
        <f>MIN(PUNTAJE!P12:P108)</f>
        <v>12.5</v>
      </c>
      <c r="I12" s="130">
        <f>MIN(PUNTAJE!S12:S108)</f>
        <v>20</v>
      </c>
      <c r="J12" s="130">
        <f>MIN(PUNTAJE!V12:V108)</f>
        <v>10</v>
      </c>
      <c r="K12" s="130">
        <f>MIN(PUNTAJE!Y12:Y108)</f>
        <v>4.1666666666666661</v>
      </c>
      <c r="L12" s="60"/>
      <c r="O12" s="261" t="s">
        <v>32</v>
      </c>
      <c r="P12" s="262"/>
      <c r="Q12" s="90">
        <f>MIN(PUNTAJE!D109:D174)</f>
        <v>12.5</v>
      </c>
      <c r="R12" s="90">
        <f>MIN(PUNTAJE!G109:G174)</f>
        <v>12.5</v>
      </c>
      <c r="S12" s="90">
        <f>MIN(PUNTAJE!J109:J174)</f>
        <v>16.666666666666664</v>
      </c>
      <c r="T12" s="90">
        <f>MIN(PUNTAJE!M109:M174)</f>
        <v>8.3333333333333321</v>
      </c>
      <c r="U12" s="90">
        <f>MIN(PUNTAJE!P109:P174)</f>
        <v>16.666666666666664</v>
      </c>
      <c r="V12" s="90">
        <f>MIN(PUNTAJE!S109:S174)</f>
        <v>15.555555555555555</v>
      </c>
      <c r="W12" s="90">
        <f>MIN(PUNTAJE!V109:V174)</f>
        <v>10</v>
      </c>
      <c r="X12" s="96">
        <f>MIN(PUNTAJE!Y109:Y174)</f>
        <v>8.3333333333333321</v>
      </c>
    </row>
    <row r="13" spans="1:25">
      <c r="B13" s="58"/>
      <c r="D13" s="55"/>
      <c r="E13" s="55"/>
      <c r="F13" s="55"/>
      <c r="G13" s="55"/>
      <c r="H13" s="55"/>
      <c r="I13" s="55"/>
      <c r="J13" s="55"/>
      <c r="K13" s="55"/>
      <c r="L13" s="60"/>
    </row>
    <row r="14" spans="1:25">
      <c r="B14" s="58"/>
      <c r="D14" s="55"/>
      <c r="E14" s="55"/>
      <c r="F14" s="55"/>
      <c r="G14" s="55"/>
      <c r="H14" s="55"/>
      <c r="I14" s="55"/>
      <c r="J14" s="55"/>
      <c r="K14" s="55"/>
      <c r="L14" s="60"/>
    </row>
    <row r="15" spans="1:25" ht="15.75"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60"/>
    </row>
    <row r="16" spans="1:25">
      <c r="B16" s="56"/>
      <c r="L16" s="59"/>
    </row>
    <row r="17" spans="2:12">
      <c r="L17" s="60"/>
    </row>
    <row r="18" spans="2:12">
      <c r="L18" s="60"/>
    </row>
    <row r="19" spans="2:12">
      <c r="L19" s="60"/>
    </row>
    <row r="20" spans="2:12">
      <c r="L20" s="60"/>
    </row>
    <row r="21" spans="2:12">
      <c r="L21" s="59"/>
    </row>
    <row r="22" spans="2:12">
      <c r="L22" s="59"/>
    </row>
    <row r="23" spans="2:12">
      <c r="L23" s="59"/>
    </row>
    <row r="24" spans="2:12">
      <c r="L24" s="60"/>
    </row>
    <row r="25" spans="2:12">
      <c r="L25" s="60"/>
    </row>
    <row r="26" spans="2:12">
      <c r="L26" s="60"/>
    </row>
    <row r="27" spans="2:12">
      <c r="L27" s="60"/>
    </row>
    <row r="28" spans="2:12">
      <c r="L28" s="60"/>
    </row>
    <row r="29" spans="2:12">
      <c r="L29" s="60"/>
    </row>
    <row r="30" spans="2:12">
      <c r="B30" s="58"/>
      <c r="D30" s="55"/>
      <c r="E30" s="55"/>
      <c r="F30" s="55"/>
      <c r="G30" s="55"/>
      <c r="H30" s="55"/>
      <c r="I30" s="55"/>
      <c r="J30" s="55"/>
      <c r="K30" s="55"/>
      <c r="L30" s="60"/>
    </row>
    <row r="31" spans="2:12">
      <c r="B31" s="58"/>
      <c r="D31" s="55"/>
      <c r="E31" s="55"/>
      <c r="F31" s="55"/>
      <c r="G31" s="55"/>
      <c r="H31" s="55"/>
      <c r="I31" s="55"/>
      <c r="J31" s="55"/>
      <c r="K31" s="55"/>
      <c r="L31" s="55"/>
    </row>
    <row r="32" spans="2:12">
      <c r="B32" s="58"/>
      <c r="D32" s="55"/>
      <c r="E32" s="55"/>
      <c r="F32" s="55"/>
      <c r="G32" s="55"/>
      <c r="H32" s="55"/>
      <c r="I32" s="55"/>
      <c r="J32" s="55"/>
      <c r="K32" s="55"/>
      <c r="L32" s="55"/>
    </row>
    <row r="33" spans="2:12">
      <c r="B33" s="58"/>
      <c r="D33" s="55"/>
      <c r="E33" s="55"/>
      <c r="F33" s="55"/>
      <c r="G33" s="55"/>
      <c r="H33" s="55"/>
      <c r="I33" s="55"/>
      <c r="J33" s="55"/>
      <c r="K33" s="55"/>
      <c r="L33" s="55"/>
    </row>
    <row r="34" spans="2:12">
      <c r="B34" s="58"/>
      <c r="D34" s="55"/>
      <c r="E34" s="55"/>
      <c r="F34" s="55"/>
      <c r="G34" s="55"/>
      <c r="H34" s="55"/>
      <c r="I34" s="55"/>
      <c r="J34" s="55"/>
      <c r="K34" s="55"/>
      <c r="L34" s="55"/>
    </row>
    <row r="35" spans="2:12">
      <c r="B35" s="58"/>
      <c r="D35" s="55"/>
      <c r="E35" s="55"/>
      <c r="F35" s="55"/>
      <c r="G35" s="55"/>
      <c r="H35" s="55"/>
      <c r="I35" s="55"/>
      <c r="J35" s="55"/>
      <c r="K35" s="55"/>
      <c r="L35" s="55"/>
    </row>
    <row r="36" spans="2:12">
      <c r="B36" s="58"/>
      <c r="D36" s="55"/>
      <c r="E36" s="55"/>
      <c r="F36" s="55"/>
      <c r="G36" s="55"/>
      <c r="H36" s="55"/>
      <c r="I36" s="55"/>
      <c r="J36" s="55"/>
      <c r="K36" s="55"/>
      <c r="L36" s="55"/>
    </row>
    <row r="37" spans="2:12">
      <c r="B37" s="58"/>
      <c r="D37" s="55"/>
      <c r="E37" s="55"/>
      <c r="F37" s="55"/>
      <c r="G37" s="55"/>
      <c r="H37" s="55"/>
      <c r="I37" s="55"/>
      <c r="J37" s="55"/>
      <c r="K37" s="55"/>
      <c r="L37" s="55"/>
    </row>
    <row r="38" spans="2:12">
      <c r="B38" s="58"/>
      <c r="D38" s="55"/>
      <c r="E38" s="55"/>
      <c r="F38" s="55"/>
      <c r="G38" s="55"/>
      <c r="H38" s="55"/>
      <c r="I38" s="55"/>
      <c r="J38" s="55"/>
      <c r="K38" s="55"/>
      <c r="L38" s="55"/>
    </row>
    <row r="39" spans="2:12">
      <c r="B39" s="58"/>
      <c r="D39" s="55"/>
      <c r="E39" s="55"/>
      <c r="F39" s="55"/>
      <c r="G39" s="55"/>
      <c r="H39" s="55"/>
      <c r="I39" s="55"/>
      <c r="J39" s="55"/>
      <c r="K39" s="55"/>
      <c r="L39" s="55"/>
    </row>
    <row r="40" spans="2:12">
      <c r="B40" s="58"/>
      <c r="D40" s="55"/>
      <c r="E40" s="55"/>
      <c r="F40" s="55"/>
      <c r="G40" s="55"/>
      <c r="H40" s="55"/>
      <c r="I40" s="55"/>
      <c r="J40" s="55"/>
      <c r="K40" s="55"/>
      <c r="L40" s="55"/>
    </row>
    <row r="41" spans="2:12">
      <c r="B41" s="58"/>
      <c r="D41" s="55"/>
      <c r="E41" s="55"/>
      <c r="F41" s="55"/>
      <c r="G41" s="55"/>
      <c r="H41" s="55"/>
      <c r="I41" s="55"/>
      <c r="J41" s="55"/>
      <c r="K41" s="55"/>
      <c r="L41" s="55"/>
    </row>
    <row r="42" spans="2:12">
      <c r="B42" s="58"/>
      <c r="D42" s="55"/>
      <c r="E42" s="55"/>
      <c r="F42" s="55"/>
      <c r="G42" s="55"/>
      <c r="H42" s="55"/>
      <c r="I42" s="55"/>
      <c r="J42" s="55"/>
      <c r="K42" s="55"/>
      <c r="L42" s="55"/>
    </row>
    <row r="43" spans="2:12">
      <c r="B43" s="58"/>
      <c r="D43" s="55"/>
      <c r="E43" s="55"/>
      <c r="F43" s="55"/>
      <c r="G43" s="55"/>
      <c r="H43" s="55"/>
      <c r="I43" s="55"/>
      <c r="J43" s="55"/>
      <c r="K43" s="55"/>
      <c r="L43" s="55"/>
    </row>
    <row r="44" spans="2:12">
      <c r="B44" s="58"/>
      <c r="D44" s="55"/>
      <c r="E44" s="55"/>
      <c r="F44" s="55"/>
      <c r="G44" s="55"/>
      <c r="H44" s="55"/>
      <c r="I44" s="55"/>
      <c r="J44" s="55"/>
      <c r="K44" s="55"/>
      <c r="L44" s="55"/>
    </row>
    <row r="45" spans="2:12">
      <c r="B45" s="58"/>
      <c r="D45" s="55"/>
      <c r="E45" s="55"/>
      <c r="F45" s="55"/>
      <c r="G45" s="55"/>
      <c r="H45" s="55"/>
      <c r="I45" s="55"/>
      <c r="J45" s="55"/>
      <c r="K45" s="55"/>
      <c r="L45" s="55"/>
    </row>
    <row r="46" spans="2:12">
      <c r="B46" s="58"/>
      <c r="D46" s="55"/>
      <c r="E46" s="55"/>
      <c r="F46" s="55"/>
      <c r="G46" s="55"/>
      <c r="H46" s="55"/>
      <c r="I46" s="55"/>
      <c r="J46" s="55"/>
      <c r="K46" s="55"/>
      <c r="L46" s="55"/>
    </row>
    <row r="47" spans="2:12">
      <c r="B47" s="58"/>
      <c r="D47" s="55"/>
      <c r="E47" s="55"/>
      <c r="F47" s="55"/>
      <c r="G47" s="55"/>
      <c r="H47" s="55"/>
      <c r="I47" s="55"/>
      <c r="J47" s="55"/>
      <c r="K47" s="55"/>
      <c r="L47" s="55"/>
    </row>
    <row r="48" spans="2:12">
      <c r="B48" s="58"/>
      <c r="D48" s="55"/>
      <c r="E48" s="55"/>
      <c r="F48" s="55"/>
      <c r="G48" s="55"/>
      <c r="H48" s="55"/>
      <c r="I48" s="55"/>
      <c r="J48" s="55"/>
      <c r="K48" s="55"/>
      <c r="L48" s="55"/>
    </row>
    <row r="49" spans="1:12">
      <c r="B49" s="58"/>
      <c r="D49" s="55"/>
      <c r="E49" s="55"/>
      <c r="F49" s="55"/>
      <c r="G49" s="55"/>
      <c r="H49" s="55"/>
      <c r="I49" s="55"/>
      <c r="J49" s="55"/>
      <c r="K49" s="55"/>
      <c r="L49" s="55"/>
    </row>
    <row r="50" spans="1:12" ht="15.75">
      <c r="A50" s="52"/>
      <c r="B50" s="58"/>
      <c r="D50" s="55"/>
      <c r="E50" s="55"/>
      <c r="F50" s="55"/>
      <c r="G50" s="55"/>
      <c r="H50" s="55"/>
      <c r="I50" s="55"/>
      <c r="J50" s="55"/>
      <c r="K50" s="55"/>
      <c r="L50" s="55"/>
    </row>
    <row r="51" spans="1:12">
      <c r="B51" s="58"/>
      <c r="D51" s="55"/>
      <c r="E51" s="55"/>
      <c r="F51" s="55"/>
      <c r="G51" s="55"/>
      <c r="H51" s="55"/>
      <c r="I51" s="55"/>
      <c r="J51" s="55"/>
      <c r="K51" s="55"/>
    </row>
    <row r="52" spans="1:12">
      <c r="A52" s="61"/>
      <c r="B52" s="58"/>
      <c r="D52" s="55"/>
      <c r="E52" s="55"/>
      <c r="F52" s="55"/>
      <c r="G52" s="55"/>
      <c r="H52" s="55"/>
      <c r="I52" s="55"/>
      <c r="J52" s="55"/>
      <c r="K52" s="55"/>
    </row>
    <row r="53" spans="1:12">
      <c r="B53" s="58"/>
      <c r="D53" s="55"/>
      <c r="E53" s="55"/>
      <c r="F53" s="55"/>
      <c r="G53" s="55"/>
      <c r="H53" s="55"/>
      <c r="I53" s="55"/>
      <c r="J53" s="55"/>
      <c r="K53" s="55"/>
    </row>
    <row r="54" spans="1:12">
      <c r="B54" s="58"/>
      <c r="D54" s="55"/>
      <c r="E54" s="55"/>
      <c r="F54" s="55"/>
      <c r="G54" s="55"/>
      <c r="H54" s="55"/>
      <c r="I54" s="55"/>
      <c r="J54" s="55"/>
      <c r="K54" s="55"/>
    </row>
    <row r="55" spans="1:12">
      <c r="B55" s="58"/>
      <c r="D55" s="55"/>
      <c r="E55" s="55"/>
      <c r="F55" s="55"/>
      <c r="G55" s="55"/>
      <c r="H55" s="55"/>
      <c r="I55" s="55"/>
      <c r="J55" s="55"/>
      <c r="K55" s="55"/>
      <c r="L55" s="55"/>
    </row>
    <row r="56" spans="1:12">
      <c r="B56" s="58"/>
      <c r="D56" s="55"/>
      <c r="E56" s="55"/>
      <c r="F56" s="55"/>
      <c r="G56" s="55"/>
      <c r="H56" s="55"/>
      <c r="I56" s="55"/>
      <c r="J56" s="55"/>
      <c r="K56" s="55"/>
      <c r="L56" s="55"/>
    </row>
    <row r="57" spans="1:12">
      <c r="B57" s="58"/>
      <c r="D57" s="55"/>
      <c r="E57" s="55"/>
      <c r="F57" s="55"/>
      <c r="G57" s="55"/>
      <c r="H57" s="55"/>
      <c r="I57" s="55"/>
      <c r="J57" s="55"/>
      <c r="K57" s="55"/>
    </row>
    <row r="58" spans="1:12">
      <c r="D58" s="62"/>
      <c r="E58" s="63"/>
      <c r="F58" s="63"/>
      <c r="G58" s="63"/>
      <c r="H58" s="63"/>
      <c r="I58" s="63"/>
      <c r="J58" s="63"/>
      <c r="K58" s="63"/>
    </row>
    <row r="59" spans="1:12">
      <c r="D59" s="62"/>
      <c r="E59" s="63"/>
      <c r="F59" s="63"/>
      <c r="G59" s="63"/>
      <c r="H59" s="63"/>
      <c r="I59" s="63"/>
      <c r="J59" s="63"/>
      <c r="K59" s="63"/>
    </row>
    <row r="60" spans="1:12">
      <c r="D60" s="62"/>
      <c r="E60" s="63"/>
      <c r="F60" s="63"/>
      <c r="G60" s="63"/>
      <c r="H60" s="63"/>
      <c r="I60" s="63"/>
      <c r="J60" s="63"/>
      <c r="K60" s="63"/>
    </row>
    <row r="64" spans="1:12">
      <c r="L64" s="55"/>
    </row>
    <row r="65" spans="12:12">
      <c r="L65" s="55"/>
    </row>
    <row r="66" spans="12:12">
      <c r="L66" s="55"/>
    </row>
    <row r="67" spans="12:12">
      <c r="L67" s="55"/>
    </row>
    <row r="68" spans="12:12">
      <c r="L68" s="55"/>
    </row>
    <row r="69" spans="12:12">
      <c r="L69" s="55"/>
    </row>
    <row r="70" spans="12:12">
      <c r="L70" s="55"/>
    </row>
    <row r="71" spans="12:12">
      <c r="L71" s="55"/>
    </row>
    <row r="72" spans="12:12">
      <c r="L72" s="55"/>
    </row>
    <row r="73" spans="12:12">
      <c r="L73" s="55"/>
    </row>
    <row r="74" spans="12:12">
      <c r="L74" s="55"/>
    </row>
    <row r="75" spans="12:12">
      <c r="L75" s="55"/>
    </row>
    <row r="76" spans="12:12">
      <c r="L76" s="55"/>
    </row>
    <row r="77" spans="12:12">
      <c r="L77" s="55"/>
    </row>
    <row r="78" spans="12:12">
      <c r="L78" s="55"/>
    </row>
    <row r="79" spans="12:12">
      <c r="L79" s="55"/>
    </row>
    <row r="80" spans="12:12">
      <c r="L80" s="55"/>
    </row>
    <row r="81" spans="12:12">
      <c r="L81" s="55"/>
    </row>
    <row r="82" spans="12:12">
      <c r="L82" s="55"/>
    </row>
    <row r="83" spans="12:12">
      <c r="L83" s="55"/>
    </row>
    <row r="84" spans="12:12">
      <c r="L84" s="55"/>
    </row>
    <row r="85" spans="12:12">
      <c r="L85" s="55"/>
    </row>
    <row r="86" spans="12:12">
      <c r="L86" s="55"/>
    </row>
    <row r="87" spans="12:12">
      <c r="L87" s="55"/>
    </row>
    <row r="88" spans="12:12">
      <c r="L88" s="55"/>
    </row>
    <row r="89" spans="12:12">
      <c r="L89" s="55"/>
    </row>
    <row r="90" spans="12:12">
      <c r="L90" s="55"/>
    </row>
    <row r="91" spans="12:12">
      <c r="L91" s="55"/>
    </row>
    <row r="92" spans="12:12">
      <c r="L92" s="55"/>
    </row>
    <row r="93" spans="12:12">
      <c r="L93" s="63"/>
    </row>
    <row r="94" spans="12:12">
      <c r="L94" s="63"/>
    </row>
    <row r="95" spans="12:12">
      <c r="L95" s="63"/>
    </row>
  </sheetData>
  <mergeCells count="18">
    <mergeCell ref="O9:P9"/>
    <mergeCell ref="O10:P10"/>
    <mergeCell ref="O11:P11"/>
    <mergeCell ref="O12:P12"/>
    <mergeCell ref="N2:X2"/>
    <mergeCell ref="N3:X3"/>
    <mergeCell ref="N4:X4"/>
    <mergeCell ref="N5:X5"/>
    <mergeCell ref="N7:X7"/>
    <mergeCell ref="B10:C10"/>
    <mergeCell ref="B11:C11"/>
    <mergeCell ref="B12:C12"/>
    <mergeCell ref="A2:K2"/>
    <mergeCell ref="A3:K3"/>
    <mergeCell ref="A4:K4"/>
    <mergeCell ref="A5:K5"/>
    <mergeCell ref="A7:K7"/>
    <mergeCell ref="B9:C9"/>
  </mergeCells>
  <printOptions horizontalCentered="1" verticalCentered="1"/>
  <pageMargins left="0" right="0" top="0" bottom="0" header="0" footer="0"/>
  <pageSetup scale="85" orientation="landscape" verticalDpi="0" r:id="rId1"/>
  <headerFooter alignWithMargins="0"/>
  <drawing r:id="rId2"/>
  <legacyDrawing r:id="rId3"/>
  <oleObjects>
    <oleObject progId="CorelDRAW.Graphic.13" shapeId="12289" r:id="rId4"/>
    <oleObject progId="CorelDRAW.Graphic.13" shapeId="12290" r:id="rId5"/>
    <oleObject progId="CorelDRAW.Graphic.13" shapeId="12291" r:id="rId6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W77"/>
  <sheetViews>
    <sheetView topLeftCell="A92" zoomScale="50" zoomScaleNormal="50" workbookViewId="0">
      <selection activeCell="P130" sqref="P130"/>
    </sheetView>
  </sheetViews>
  <sheetFormatPr baseColWidth="10" defaultColWidth="17.140625" defaultRowHeight="11.25"/>
  <cols>
    <col min="1" max="1" width="2.42578125" style="57" customWidth="1"/>
    <col min="2" max="2" width="28" style="57" customWidth="1"/>
    <col min="3" max="3" width="18.7109375" style="57" customWidth="1"/>
    <col min="4" max="4" width="13.28515625" style="57" customWidth="1"/>
    <col min="5" max="5" width="11.28515625" style="57" customWidth="1"/>
    <col min="6" max="6" width="10.85546875" style="57" customWidth="1"/>
    <col min="7" max="7" width="10.28515625" style="57" customWidth="1"/>
    <col min="8" max="8" width="11" style="57" customWidth="1"/>
    <col min="9" max="9" width="13.7109375" style="57" customWidth="1"/>
    <col min="10" max="10" width="15" style="57" customWidth="1"/>
    <col min="11" max="11" width="3" style="57" customWidth="1"/>
    <col min="12" max="12" width="6.5703125" style="57" customWidth="1"/>
    <col min="13" max="13" width="4.42578125" style="57" customWidth="1"/>
    <col min="14" max="14" width="9.5703125" style="57" customWidth="1"/>
    <col min="15" max="15" width="18" style="57" customWidth="1"/>
    <col min="16" max="16" width="16.28515625" style="57" customWidth="1"/>
    <col min="17" max="17" width="13" style="57" customWidth="1"/>
    <col min="18" max="18" width="14" style="57" customWidth="1"/>
    <col min="19" max="19" width="13.42578125" style="57" customWidth="1"/>
    <col min="20" max="20" width="17.7109375" style="57" customWidth="1"/>
    <col min="21" max="21" width="12.5703125" style="57" customWidth="1"/>
    <col min="22" max="22" width="14.85546875" style="57" customWidth="1"/>
    <col min="23" max="23" width="17.42578125" style="57" customWidth="1"/>
    <col min="24" max="34" width="17.140625" style="57"/>
    <col min="35" max="35" width="6" style="57" customWidth="1"/>
    <col min="36" max="16384" width="17.140625" style="57"/>
  </cols>
  <sheetData>
    <row r="1" spans="1:23" s="50" customFormat="1" ht="15">
      <c r="A1" s="48"/>
      <c r="B1" s="49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</row>
    <row r="2" spans="1:23" s="50" customFormat="1" ht="18">
      <c r="A2" s="263" t="s">
        <v>3</v>
      </c>
      <c r="B2" s="263"/>
      <c r="C2" s="263"/>
      <c r="D2" s="263"/>
      <c r="E2" s="263"/>
      <c r="F2" s="263"/>
      <c r="G2" s="263"/>
      <c r="H2" s="263"/>
      <c r="I2" s="263"/>
      <c r="J2" s="263"/>
      <c r="K2" s="51"/>
      <c r="L2" s="51"/>
      <c r="M2" s="48"/>
      <c r="N2" s="263" t="s">
        <v>3</v>
      </c>
      <c r="O2" s="263"/>
      <c r="P2" s="263"/>
      <c r="Q2" s="263"/>
      <c r="R2" s="263"/>
      <c r="S2" s="263"/>
      <c r="T2" s="263"/>
      <c r="U2" s="263"/>
      <c r="V2" s="263"/>
      <c r="W2" s="263"/>
    </row>
    <row r="3" spans="1:23" s="50" customFormat="1" ht="18">
      <c r="A3" s="263" t="s">
        <v>257</v>
      </c>
      <c r="B3" s="263"/>
      <c r="C3" s="263"/>
      <c r="D3" s="263"/>
      <c r="E3" s="263"/>
      <c r="F3" s="263"/>
      <c r="G3" s="263"/>
      <c r="H3" s="263"/>
      <c r="I3" s="263"/>
      <c r="J3" s="263"/>
      <c r="K3" s="51"/>
      <c r="L3" s="51"/>
      <c r="M3" s="48"/>
      <c r="N3" s="263" t="s">
        <v>257</v>
      </c>
      <c r="O3" s="263"/>
      <c r="P3" s="263"/>
      <c r="Q3" s="263"/>
      <c r="R3" s="263"/>
      <c r="S3" s="263"/>
      <c r="T3" s="263"/>
      <c r="U3" s="263"/>
      <c r="V3" s="263"/>
      <c r="W3" s="263"/>
    </row>
    <row r="4" spans="1:23" s="50" customFormat="1" ht="18">
      <c r="A4" s="263" t="s">
        <v>81</v>
      </c>
      <c r="B4" s="263"/>
      <c r="C4" s="263"/>
      <c r="D4" s="263"/>
      <c r="E4" s="263"/>
      <c r="F4" s="263"/>
      <c r="G4" s="263"/>
      <c r="H4" s="263"/>
      <c r="I4" s="263"/>
      <c r="J4" s="263"/>
      <c r="K4" s="51"/>
      <c r="L4" s="51"/>
      <c r="M4" s="48"/>
      <c r="N4" s="263" t="s">
        <v>81</v>
      </c>
      <c r="O4" s="263"/>
      <c r="P4" s="263"/>
      <c r="Q4" s="263"/>
      <c r="R4" s="263"/>
      <c r="S4" s="263"/>
      <c r="T4" s="263"/>
      <c r="U4" s="263"/>
      <c r="V4" s="263"/>
      <c r="W4" s="263"/>
    </row>
    <row r="5" spans="1:23" s="50" customFormat="1" ht="18">
      <c r="A5" s="263" t="s">
        <v>35</v>
      </c>
      <c r="B5" s="263"/>
      <c r="C5" s="263"/>
      <c r="D5" s="263"/>
      <c r="E5" s="263"/>
      <c r="F5" s="263"/>
      <c r="G5" s="263"/>
      <c r="H5" s="263"/>
      <c r="I5" s="263"/>
      <c r="J5" s="263"/>
      <c r="K5" s="51"/>
      <c r="L5" s="51"/>
      <c r="M5" s="48"/>
      <c r="N5" s="263" t="s">
        <v>35</v>
      </c>
      <c r="O5" s="263"/>
      <c r="P5" s="263"/>
      <c r="Q5" s="263"/>
      <c r="R5" s="263"/>
      <c r="S5" s="263"/>
      <c r="T5" s="263"/>
      <c r="U5" s="263"/>
      <c r="V5" s="263"/>
      <c r="W5" s="263"/>
    </row>
    <row r="6" spans="1:23" s="53" customFormat="1" ht="15.75">
      <c r="A6" s="52"/>
      <c r="B6" s="52"/>
      <c r="C6" s="52"/>
      <c r="D6" s="52"/>
      <c r="E6" s="52"/>
      <c r="F6" s="52"/>
      <c r="G6" s="52"/>
      <c r="I6" s="52"/>
      <c r="K6" s="54"/>
      <c r="N6" s="52"/>
      <c r="O6" s="52"/>
      <c r="P6" s="52"/>
      <c r="Q6" s="52"/>
      <c r="R6" s="52"/>
      <c r="S6" s="52"/>
      <c r="T6" s="52"/>
      <c r="V6" s="52"/>
    </row>
    <row r="7" spans="1:23" ht="18">
      <c r="A7" s="263" t="s">
        <v>255</v>
      </c>
      <c r="B7" s="263"/>
      <c r="C7" s="263"/>
      <c r="D7" s="263"/>
      <c r="E7" s="263"/>
      <c r="F7" s="263"/>
      <c r="G7" s="263"/>
      <c r="H7" s="263"/>
      <c r="I7" s="263"/>
      <c r="J7" s="263"/>
      <c r="K7" s="55"/>
      <c r="N7" s="263" t="s">
        <v>256</v>
      </c>
      <c r="O7" s="263"/>
      <c r="P7" s="263"/>
      <c r="Q7" s="263"/>
      <c r="R7" s="263"/>
      <c r="S7" s="263"/>
      <c r="T7" s="263"/>
      <c r="U7" s="263"/>
      <c r="V7" s="263"/>
      <c r="W7" s="263"/>
    </row>
    <row r="8" spans="1:23" ht="12" thickBot="1">
      <c r="B8" s="58"/>
      <c r="C8" s="55"/>
      <c r="D8" s="55"/>
      <c r="E8" s="55"/>
      <c r="F8" s="55"/>
      <c r="G8" s="55"/>
      <c r="H8" s="55"/>
      <c r="I8" s="55"/>
      <c r="J8" s="55"/>
      <c r="K8" s="55"/>
      <c r="O8" s="58"/>
      <c r="P8" s="55"/>
      <c r="Q8" s="55"/>
      <c r="R8" s="55"/>
      <c r="S8" s="55"/>
      <c r="T8" s="55"/>
      <c r="U8" s="55"/>
      <c r="V8" s="55"/>
      <c r="W8" s="55"/>
    </row>
    <row r="9" spans="1:23" ht="16.5" thickBot="1">
      <c r="B9" s="216" t="s">
        <v>44</v>
      </c>
      <c r="C9" s="220" t="s">
        <v>50</v>
      </c>
      <c r="D9" s="220" t="s">
        <v>7</v>
      </c>
      <c r="E9" s="220" t="s">
        <v>8</v>
      </c>
      <c r="F9" s="220" t="s">
        <v>6</v>
      </c>
      <c r="G9" s="220" t="s">
        <v>4</v>
      </c>
      <c r="H9" s="220" t="s">
        <v>10</v>
      </c>
      <c r="I9" s="220" t="s">
        <v>42</v>
      </c>
      <c r="J9" s="220" t="s">
        <v>23</v>
      </c>
      <c r="K9" s="59"/>
      <c r="O9" s="216" t="s">
        <v>84</v>
      </c>
      <c r="P9" s="220" t="s">
        <v>50</v>
      </c>
      <c r="Q9" s="220" t="s">
        <v>7</v>
      </c>
      <c r="R9" s="220" t="s">
        <v>8</v>
      </c>
      <c r="S9" s="220" t="s">
        <v>6</v>
      </c>
      <c r="T9" s="220" t="s">
        <v>4</v>
      </c>
      <c r="U9" s="220" t="s">
        <v>10</v>
      </c>
      <c r="V9" s="220" t="s">
        <v>42</v>
      </c>
      <c r="W9" s="220" t="s">
        <v>23</v>
      </c>
    </row>
    <row r="10" spans="1:23" ht="16.5" thickBot="1">
      <c r="B10" s="217" t="s">
        <v>71</v>
      </c>
      <c r="C10" s="214">
        <v>32.260101010101017</v>
      </c>
      <c r="D10" s="214">
        <v>36.80555555555555</v>
      </c>
      <c r="E10" s="214">
        <v>27.904040404040405</v>
      </c>
      <c r="F10" s="214">
        <v>33.017676767676782</v>
      </c>
      <c r="G10" s="214">
        <v>41.603535353535364</v>
      </c>
      <c r="H10" s="214">
        <v>35.488215488215488</v>
      </c>
      <c r="I10" s="214">
        <v>31.767676767676779</v>
      </c>
      <c r="J10" s="215">
        <v>27.27272727272728</v>
      </c>
      <c r="K10" s="60"/>
      <c r="O10" s="217" t="s">
        <v>73</v>
      </c>
      <c r="P10" s="214">
        <v>32.260101010101017</v>
      </c>
      <c r="Q10" s="214">
        <v>36.80555555555555</v>
      </c>
      <c r="R10" s="214">
        <v>27.904040404040405</v>
      </c>
      <c r="S10" s="214">
        <v>33.017676767676782</v>
      </c>
      <c r="T10" s="214">
        <v>41.603535353535364</v>
      </c>
      <c r="U10" s="214">
        <v>35.488215488215488</v>
      </c>
      <c r="V10" s="214">
        <v>31.767676767676779</v>
      </c>
      <c r="W10" s="215">
        <v>27.27272727272728</v>
      </c>
    </row>
    <row r="11" spans="1:23" ht="16.5" thickBot="1">
      <c r="B11" s="218" t="s">
        <v>72</v>
      </c>
      <c r="C11" s="214">
        <v>32.68900343642612</v>
      </c>
      <c r="D11" s="214">
        <v>39.862542955326447</v>
      </c>
      <c r="E11" s="214">
        <v>28.694158075601365</v>
      </c>
      <c r="F11" s="214">
        <v>33.634020618556704</v>
      </c>
      <c r="G11" s="214">
        <v>44.544673539518904</v>
      </c>
      <c r="H11" s="214">
        <v>37.548682703321894</v>
      </c>
      <c r="I11" s="214">
        <v>33.848797250859114</v>
      </c>
      <c r="J11" s="215">
        <v>29.896907216494856</v>
      </c>
      <c r="K11" s="60"/>
      <c r="O11" s="218" t="s">
        <v>74</v>
      </c>
      <c r="P11" s="214">
        <v>32.68900343642612</v>
      </c>
      <c r="Q11" s="214">
        <v>39.862542955326447</v>
      </c>
      <c r="R11" s="214">
        <v>28.694158075601365</v>
      </c>
      <c r="S11" s="214">
        <v>33.634020618556704</v>
      </c>
      <c r="T11" s="214">
        <v>44.544673539518904</v>
      </c>
      <c r="U11" s="214">
        <v>37.548682703321894</v>
      </c>
      <c r="V11" s="214">
        <v>33.848797250859114</v>
      </c>
      <c r="W11" s="215">
        <v>29.896907216494856</v>
      </c>
    </row>
    <row r="12" spans="1:23" ht="16.5" thickBot="1">
      <c r="B12" s="218"/>
      <c r="C12" s="214"/>
      <c r="D12" s="214"/>
      <c r="E12" s="214"/>
      <c r="F12" s="214"/>
      <c r="G12" s="214"/>
      <c r="H12" s="214"/>
      <c r="I12" s="214"/>
      <c r="J12" s="215"/>
      <c r="K12" s="60"/>
    </row>
    <row r="13" spans="1:23" ht="16.5" thickBot="1">
      <c r="B13" s="219"/>
      <c r="C13" s="214"/>
      <c r="D13" s="214"/>
      <c r="E13" s="214"/>
      <c r="F13" s="214"/>
      <c r="G13" s="214"/>
      <c r="H13" s="214"/>
      <c r="I13" s="214"/>
      <c r="J13" s="215"/>
      <c r="K13" s="60"/>
    </row>
    <row r="14" spans="1:23">
      <c r="K14" s="59"/>
    </row>
    <row r="15" spans="1:23">
      <c r="K15" s="60"/>
    </row>
    <row r="16" spans="1:23">
      <c r="K16" s="60"/>
    </row>
    <row r="17" spans="2:11">
      <c r="K17" s="60"/>
    </row>
    <row r="18" spans="2:11">
      <c r="K18" s="60"/>
    </row>
    <row r="19" spans="2:11">
      <c r="K19" s="60"/>
    </row>
    <row r="20" spans="2:11">
      <c r="K20" s="60"/>
    </row>
    <row r="21" spans="2:11">
      <c r="B21" s="58"/>
      <c r="C21" s="55"/>
      <c r="D21" s="55"/>
      <c r="E21" s="55"/>
      <c r="F21" s="55"/>
      <c r="G21" s="55"/>
      <c r="H21" s="55"/>
      <c r="I21" s="55"/>
      <c r="J21" s="55"/>
      <c r="K21" s="60"/>
    </row>
    <row r="22" spans="2:11">
      <c r="B22" s="58"/>
      <c r="C22" s="55"/>
      <c r="D22" s="55"/>
      <c r="E22" s="55"/>
      <c r="F22" s="55"/>
      <c r="G22" s="55"/>
      <c r="H22" s="55"/>
      <c r="I22" s="55"/>
      <c r="J22" s="55"/>
      <c r="K22" s="55"/>
    </row>
    <row r="23" spans="2:11">
      <c r="B23" s="58"/>
      <c r="C23" s="55"/>
      <c r="D23" s="55"/>
      <c r="E23" s="55"/>
      <c r="F23" s="55"/>
      <c r="G23" s="55"/>
      <c r="H23" s="55"/>
      <c r="I23" s="55"/>
      <c r="J23" s="55"/>
      <c r="K23" s="55"/>
    </row>
    <row r="24" spans="2:11">
      <c r="B24" s="58"/>
      <c r="C24" s="55"/>
      <c r="D24" s="55"/>
      <c r="E24" s="55"/>
      <c r="F24" s="55"/>
      <c r="G24" s="55"/>
      <c r="H24" s="55"/>
      <c r="I24" s="55"/>
      <c r="J24" s="55"/>
      <c r="K24" s="55"/>
    </row>
    <row r="25" spans="2:11">
      <c r="B25" s="58"/>
      <c r="C25" s="55"/>
      <c r="D25" s="55"/>
      <c r="E25" s="55"/>
      <c r="F25" s="55"/>
      <c r="G25" s="55"/>
      <c r="H25" s="55"/>
      <c r="I25" s="55"/>
      <c r="J25" s="55"/>
      <c r="K25" s="55"/>
    </row>
    <row r="26" spans="2:11">
      <c r="B26" s="58"/>
      <c r="C26" s="55"/>
      <c r="D26" s="55"/>
      <c r="E26" s="55"/>
      <c r="F26" s="55"/>
      <c r="G26" s="55"/>
      <c r="H26" s="55"/>
      <c r="I26" s="55"/>
      <c r="J26" s="55"/>
      <c r="K26" s="55"/>
    </row>
    <row r="27" spans="2:11">
      <c r="B27" s="58"/>
      <c r="C27" s="55"/>
      <c r="D27" s="55"/>
      <c r="E27" s="55"/>
      <c r="F27" s="55"/>
      <c r="G27" s="55"/>
      <c r="H27" s="55"/>
      <c r="I27" s="55"/>
      <c r="J27" s="55"/>
      <c r="K27" s="55"/>
    </row>
    <row r="28" spans="2:11">
      <c r="B28" s="58"/>
      <c r="C28" s="55"/>
      <c r="D28" s="55"/>
      <c r="E28" s="55"/>
      <c r="F28" s="55"/>
      <c r="G28" s="55"/>
      <c r="H28" s="55"/>
      <c r="I28" s="55"/>
      <c r="J28" s="55"/>
      <c r="K28" s="55"/>
    </row>
    <row r="29" spans="2:11">
      <c r="B29" s="58"/>
      <c r="C29" s="55"/>
      <c r="D29" s="55"/>
      <c r="E29" s="55"/>
      <c r="F29" s="55"/>
      <c r="G29" s="55"/>
      <c r="H29" s="55"/>
      <c r="I29" s="55"/>
      <c r="J29" s="55"/>
      <c r="K29" s="55"/>
    </row>
    <row r="30" spans="2:11">
      <c r="B30" s="58"/>
      <c r="C30" s="55"/>
      <c r="D30" s="55"/>
      <c r="E30" s="55"/>
      <c r="F30" s="55"/>
      <c r="G30" s="55"/>
      <c r="H30" s="55"/>
      <c r="I30" s="55"/>
      <c r="J30" s="55"/>
      <c r="K30" s="55"/>
    </row>
    <row r="31" spans="2:11">
      <c r="B31" s="58"/>
      <c r="C31" s="55"/>
      <c r="D31" s="55"/>
      <c r="E31" s="55"/>
      <c r="F31" s="55"/>
      <c r="G31" s="55"/>
      <c r="H31" s="55"/>
      <c r="I31" s="55"/>
      <c r="J31" s="55"/>
      <c r="K31" s="55"/>
    </row>
    <row r="32" spans="2:11">
      <c r="B32" s="58"/>
      <c r="C32" s="55"/>
      <c r="D32" s="55"/>
      <c r="E32" s="55"/>
      <c r="F32" s="55"/>
      <c r="G32" s="55"/>
      <c r="H32" s="55"/>
      <c r="I32" s="55"/>
      <c r="J32" s="55"/>
      <c r="K32" s="55"/>
    </row>
    <row r="33" spans="1:11">
      <c r="B33" s="58"/>
      <c r="C33" s="55"/>
      <c r="D33" s="55"/>
      <c r="E33" s="55"/>
      <c r="F33" s="55"/>
      <c r="G33" s="55"/>
      <c r="H33" s="55"/>
      <c r="I33" s="55"/>
      <c r="J33" s="55"/>
      <c r="K33" s="55"/>
    </row>
    <row r="34" spans="1:11">
      <c r="B34" s="58"/>
      <c r="C34" s="55"/>
      <c r="D34" s="55"/>
      <c r="E34" s="55"/>
      <c r="F34" s="55"/>
      <c r="G34" s="55"/>
      <c r="H34" s="55"/>
      <c r="I34" s="55"/>
      <c r="J34" s="55"/>
      <c r="K34" s="55"/>
    </row>
    <row r="35" spans="1:11">
      <c r="B35" s="58"/>
      <c r="C35" s="55"/>
      <c r="D35" s="55"/>
      <c r="E35" s="55"/>
      <c r="F35" s="55"/>
      <c r="G35" s="55"/>
      <c r="H35" s="55"/>
      <c r="I35" s="55"/>
      <c r="J35" s="55"/>
      <c r="K35" s="55"/>
    </row>
    <row r="36" spans="1:11">
      <c r="B36" s="58"/>
      <c r="C36" s="55"/>
      <c r="D36" s="55"/>
      <c r="E36" s="55"/>
      <c r="F36" s="55"/>
      <c r="G36" s="55"/>
      <c r="H36" s="55"/>
      <c r="I36" s="55"/>
      <c r="J36" s="55"/>
      <c r="K36" s="55"/>
    </row>
    <row r="37" spans="1:11">
      <c r="B37" s="58"/>
      <c r="C37" s="55"/>
      <c r="D37" s="55"/>
      <c r="E37" s="55"/>
      <c r="F37" s="55"/>
      <c r="G37" s="55"/>
      <c r="H37" s="55"/>
      <c r="I37" s="55"/>
      <c r="J37" s="55"/>
      <c r="K37" s="55"/>
    </row>
    <row r="38" spans="1:11">
      <c r="B38" s="58"/>
      <c r="C38" s="55"/>
      <c r="D38" s="55"/>
      <c r="E38" s="55"/>
      <c r="F38" s="55"/>
      <c r="G38" s="55"/>
      <c r="H38" s="55"/>
      <c r="I38" s="55"/>
      <c r="J38" s="55"/>
      <c r="K38" s="55"/>
    </row>
    <row r="39" spans="1:11">
      <c r="B39" s="58"/>
      <c r="C39" s="55"/>
      <c r="D39" s="55"/>
      <c r="E39" s="55"/>
      <c r="F39" s="55"/>
      <c r="G39" s="55"/>
      <c r="H39" s="55"/>
      <c r="I39" s="55"/>
      <c r="J39" s="55"/>
      <c r="K39" s="55"/>
    </row>
    <row r="40" spans="1:11">
      <c r="B40" s="58"/>
      <c r="C40" s="55"/>
      <c r="D40" s="55"/>
      <c r="E40" s="55"/>
      <c r="F40" s="55"/>
      <c r="G40" s="55"/>
      <c r="H40" s="55"/>
      <c r="I40" s="55"/>
      <c r="J40" s="55"/>
      <c r="K40" s="55"/>
    </row>
    <row r="41" spans="1:11" ht="15.75">
      <c r="A41" s="52"/>
      <c r="B41" s="58"/>
      <c r="C41" s="55"/>
      <c r="D41" s="55"/>
      <c r="E41" s="55"/>
      <c r="F41" s="55"/>
      <c r="G41" s="55"/>
      <c r="H41" s="55"/>
      <c r="I41" s="55"/>
      <c r="J41" s="55"/>
      <c r="K41" s="55"/>
    </row>
    <row r="42" spans="1:11">
      <c r="B42" s="58"/>
      <c r="C42" s="55"/>
      <c r="D42" s="55"/>
      <c r="E42" s="55"/>
      <c r="F42" s="55"/>
      <c r="G42" s="55"/>
      <c r="H42" s="55"/>
      <c r="I42" s="55"/>
      <c r="J42" s="55"/>
    </row>
    <row r="43" spans="1:11">
      <c r="A43" s="61"/>
      <c r="B43" s="58"/>
      <c r="C43" s="55"/>
      <c r="D43" s="55"/>
      <c r="E43" s="55"/>
      <c r="F43" s="55"/>
      <c r="G43" s="55"/>
      <c r="H43" s="55"/>
      <c r="I43" s="55"/>
      <c r="J43" s="55"/>
    </row>
    <row r="44" spans="1:11">
      <c r="B44" s="58"/>
      <c r="C44" s="55"/>
      <c r="D44" s="55"/>
      <c r="E44" s="55"/>
      <c r="F44" s="55"/>
      <c r="G44" s="55"/>
      <c r="H44" s="55"/>
      <c r="I44" s="55"/>
      <c r="J44" s="55"/>
    </row>
    <row r="45" spans="1:11">
      <c r="B45" s="58"/>
      <c r="C45" s="55"/>
      <c r="D45" s="55"/>
      <c r="E45" s="55"/>
      <c r="F45" s="55"/>
      <c r="G45" s="55"/>
      <c r="H45" s="55"/>
      <c r="I45" s="55"/>
      <c r="J45" s="55"/>
    </row>
    <row r="46" spans="1:11">
      <c r="B46" s="58"/>
      <c r="C46" s="55"/>
      <c r="D46" s="55"/>
      <c r="E46" s="55"/>
      <c r="F46" s="55"/>
      <c r="G46" s="55"/>
      <c r="H46" s="55"/>
      <c r="I46" s="55"/>
      <c r="J46" s="55"/>
      <c r="K46" s="55"/>
    </row>
    <row r="47" spans="1:11">
      <c r="B47" s="58"/>
      <c r="C47" s="55"/>
      <c r="D47" s="55"/>
      <c r="E47" s="55"/>
      <c r="F47" s="55"/>
      <c r="G47" s="55"/>
      <c r="H47" s="55"/>
      <c r="I47" s="55"/>
      <c r="J47" s="55"/>
      <c r="K47" s="55"/>
    </row>
    <row r="48" spans="1:11">
      <c r="B48" s="58"/>
      <c r="C48" s="55"/>
      <c r="D48" s="55"/>
      <c r="E48" s="55"/>
      <c r="F48" s="55"/>
      <c r="G48" s="55"/>
      <c r="H48" s="55"/>
      <c r="I48" s="55"/>
      <c r="J48" s="55"/>
    </row>
    <row r="49" spans="3:11">
      <c r="C49" s="62"/>
      <c r="D49" s="63"/>
      <c r="E49" s="63"/>
      <c r="F49" s="63"/>
      <c r="G49" s="63"/>
      <c r="H49" s="63"/>
      <c r="I49" s="63"/>
      <c r="J49" s="63"/>
    </row>
    <row r="50" spans="3:11">
      <c r="C50" s="62"/>
      <c r="D50" s="63"/>
      <c r="E50" s="63"/>
      <c r="F50" s="63"/>
      <c r="G50" s="63"/>
      <c r="H50" s="63"/>
      <c r="I50" s="63"/>
      <c r="J50" s="63"/>
    </row>
    <row r="51" spans="3:11">
      <c r="C51" s="62"/>
      <c r="D51" s="63"/>
      <c r="E51" s="63"/>
      <c r="F51" s="63"/>
      <c r="G51" s="63"/>
      <c r="H51" s="63"/>
      <c r="I51" s="63"/>
      <c r="J51" s="63"/>
    </row>
    <row r="55" spans="3:11">
      <c r="K55" s="55"/>
    </row>
    <row r="56" spans="3:11">
      <c r="K56" s="55"/>
    </row>
    <row r="57" spans="3:11">
      <c r="K57" s="55"/>
    </row>
    <row r="58" spans="3:11">
      <c r="K58" s="55"/>
    </row>
    <row r="59" spans="3:11">
      <c r="K59" s="55"/>
    </row>
    <row r="60" spans="3:11">
      <c r="K60" s="55"/>
    </row>
    <row r="61" spans="3:11">
      <c r="K61" s="55"/>
    </row>
    <row r="62" spans="3:11">
      <c r="K62" s="55"/>
    </row>
    <row r="63" spans="3:11">
      <c r="K63" s="55"/>
    </row>
    <row r="64" spans="3:11">
      <c r="K64" s="55"/>
    </row>
    <row r="65" spans="1:11">
      <c r="K65" s="55"/>
    </row>
    <row r="66" spans="1:11">
      <c r="K66" s="55"/>
    </row>
    <row r="67" spans="1:11" ht="18">
      <c r="A67" s="263" t="s">
        <v>3</v>
      </c>
      <c r="B67" s="263"/>
      <c r="C67" s="263"/>
      <c r="D67" s="263"/>
      <c r="E67" s="263"/>
      <c r="F67" s="263"/>
      <c r="G67" s="263"/>
      <c r="H67" s="263"/>
      <c r="I67" s="263"/>
      <c r="J67" s="263"/>
      <c r="K67" s="55"/>
    </row>
    <row r="68" spans="1:11" ht="18">
      <c r="A68" s="263" t="s">
        <v>257</v>
      </c>
      <c r="B68" s="263"/>
      <c r="C68" s="263"/>
      <c r="D68" s="263"/>
      <c r="E68" s="263"/>
      <c r="F68" s="263"/>
      <c r="G68" s="263"/>
      <c r="H68" s="263"/>
      <c r="I68" s="263"/>
      <c r="J68" s="263"/>
      <c r="K68" s="55"/>
    </row>
    <row r="69" spans="1:11" ht="18">
      <c r="A69" s="263" t="s">
        <v>81</v>
      </c>
      <c r="B69" s="263"/>
      <c r="C69" s="263"/>
      <c r="D69" s="263"/>
      <c r="E69" s="263"/>
      <c r="F69" s="263"/>
      <c r="G69" s="263"/>
      <c r="H69" s="263"/>
      <c r="I69" s="263"/>
      <c r="J69" s="263"/>
      <c r="K69" s="55"/>
    </row>
    <row r="70" spans="1:11" ht="18">
      <c r="A70" s="263" t="s">
        <v>35</v>
      </c>
      <c r="B70" s="263"/>
      <c r="C70" s="263"/>
      <c r="D70" s="263"/>
      <c r="E70" s="263"/>
      <c r="F70" s="263"/>
      <c r="G70" s="263"/>
      <c r="H70" s="263"/>
      <c r="I70" s="263"/>
      <c r="J70" s="263"/>
      <c r="K70" s="55"/>
    </row>
    <row r="71" spans="1:11" ht="15.75">
      <c r="A71" s="52"/>
      <c r="B71" s="52"/>
      <c r="C71" s="52"/>
      <c r="D71" s="52"/>
      <c r="E71" s="52"/>
      <c r="F71" s="52"/>
      <c r="G71" s="52"/>
      <c r="H71" s="53"/>
      <c r="I71" s="52"/>
      <c r="J71" s="53"/>
      <c r="K71" s="55"/>
    </row>
    <row r="72" spans="1:11" ht="18">
      <c r="A72" s="263" t="s">
        <v>83</v>
      </c>
      <c r="B72" s="263"/>
      <c r="C72" s="263"/>
      <c r="D72" s="263"/>
      <c r="E72" s="263"/>
      <c r="F72" s="263"/>
      <c r="G72" s="263"/>
      <c r="H72" s="263"/>
      <c r="I72" s="263"/>
      <c r="J72" s="263"/>
      <c r="K72" s="55"/>
    </row>
    <row r="73" spans="1:11" ht="12" thickBot="1">
      <c r="B73" s="58"/>
      <c r="C73" s="55"/>
      <c r="D73" s="55"/>
      <c r="E73" s="55"/>
      <c r="F73" s="55"/>
      <c r="G73" s="55"/>
      <c r="H73" s="55"/>
      <c r="I73" s="55"/>
      <c r="J73" s="55"/>
      <c r="K73" s="55"/>
    </row>
    <row r="74" spans="1:11" ht="16.5" thickBot="1">
      <c r="B74" s="216" t="s">
        <v>44</v>
      </c>
      <c r="C74" s="220" t="s">
        <v>50</v>
      </c>
      <c r="D74" s="220" t="s">
        <v>7</v>
      </c>
      <c r="E74" s="220" t="s">
        <v>8</v>
      </c>
      <c r="F74" s="220" t="s">
        <v>6</v>
      </c>
      <c r="G74" s="220" t="s">
        <v>4</v>
      </c>
      <c r="H74" s="220" t="s">
        <v>10</v>
      </c>
      <c r="I74" s="220" t="s">
        <v>42</v>
      </c>
      <c r="J74" s="220" t="s">
        <v>23</v>
      </c>
      <c r="K74" s="55"/>
    </row>
    <row r="75" spans="1:11" ht="16.5" thickBot="1">
      <c r="B75" s="217" t="s">
        <v>71</v>
      </c>
      <c r="C75" s="214">
        <v>7.7424242424242422</v>
      </c>
      <c r="D75" s="214">
        <v>8.8333333333333339</v>
      </c>
      <c r="E75" s="214">
        <v>6.6969696969696972</v>
      </c>
      <c r="F75" s="214">
        <v>7.9242424242424239</v>
      </c>
      <c r="G75" s="214">
        <v>9.9848484848484844</v>
      </c>
      <c r="H75" s="214">
        <v>15.969696969696969</v>
      </c>
      <c r="I75" s="214">
        <v>9.5303030303030312</v>
      </c>
      <c r="J75" s="215">
        <v>6.5454545454545459</v>
      </c>
      <c r="K75" s="55"/>
    </row>
    <row r="76" spans="1:11" ht="15.75">
      <c r="B76" s="218" t="s">
        <v>72</v>
      </c>
      <c r="C76" s="214">
        <v>7.8453608247422677</v>
      </c>
      <c r="D76" s="214">
        <v>9.5670103092783503</v>
      </c>
      <c r="E76" s="214">
        <v>6.8865979381443303</v>
      </c>
      <c r="F76" s="214">
        <v>8.072164948453608</v>
      </c>
      <c r="G76" s="214">
        <v>10.690721649484535</v>
      </c>
      <c r="H76" s="214">
        <v>16.896907216494846</v>
      </c>
      <c r="I76" s="214">
        <v>10.154639175257731</v>
      </c>
      <c r="J76" s="215">
        <v>7.1752577319587632</v>
      </c>
      <c r="K76" s="55"/>
    </row>
    <row r="77" spans="1:11">
      <c r="K77" s="63"/>
    </row>
  </sheetData>
  <mergeCells count="15">
    <mergeCell ref="A5:J5"/>
    <mergeCell ref="A7:J7"/>
    <mergeCell ref="A2:J2"/>
    <mergeCell ref="A3:J3"/>
    <mergeCell ref="A4:J4"/>
    <mergeCell ref="A72:J72"/>
    <mergeCell ref="A67:J67"/>
    <mergeCell ref="A68:J68"/>
    <mergeCell ref="A69:J69"/>
    <mergeCell ref="A70:J70"/>
    <mergeCell ref="N5:W5"/>
    <mergeCell ref="N2:W2"/>
    <mergeCell ref="N7:W7"/>
    <mergeCell ref="N3:W3"/>
    <mergeCell ref="N4:W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B1:AC124"/>
  <sheetViews>
    <sheetView topLeftCell="C99" zoomScale="70" zoomScaleNormal="70" workbookViewId="0">
      <selection activeCell="E12" sqref="E12:L13"/>
    </sheetView>
  </sheetViews>
  <sheetFormatPr baseColWidth="10" defaultRowHeight="12.75"/>
  <cols>
    <col min="1" max="1" width="4.5703125" style="46" customWidth="1"/>
    <col min="2" max="2" width="10.7109375" style="46" customWidth="1"/>
    <col min="3" max="3" width="23.7109375" style="46" customWidth="1"/>
    <col min="4" max="4" width="36" style="46" customWidth="1"/>
    <col min="5" max="5" width="12.7109375" style="46" customWidth="1"/>
    <col min="6" max="6" width="12.7109375" style="46" bestFit="1" customWidth="1"/>
    <col min="7" max="7" width="13.42578125" style="46" customWidth="1"/>
    <col min="8" max="8" width="10.140625" style="46" customWidth="1"/>
    <col min="9" max="9" width="13.85546875" style="46" customWidth="1"/>
    <col min="10" max="10" width="16.140625" style="46" customWidth="1"/>
    <col min="11" max="11" width="11.42578125" style="46"/>
    <col min="12" max="12" width="11.85546875" style="46" customWidth="1"/>
    <col min="13" max="13" width="22.28515625" style="46" customWidth="1"/>
    <col min="14" max="14" width="16.28515625" style="46" customWidth="1"/>
    <col min="15" max="16384" width="11.42578125" style="46"/>
  </cols>
  <sheetData>
    <row r="1" spans="2:29" s="65" customFormat="1" ht="13.5" customHeight="1">
      <c r="B1" s="66"/>
      <c r="E1" s="67"/>
      <c r="F1" s="67"/>
      <c r="G1" s="67"/>
      <c r="H1" s="67"/>
    </row>
    <row r="2" spans="2:29" s="65" customFormat="1" ht="18" customHeight="1">
      <c r="B2" s="266" t="s">
        <v>3</v>
      </c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</row>
    <row r="3" spans="2:29" s="65" customFormat="1" ht="18" customHeight="1">
      <c r="B3" s="266" t="str">
        <f>+PUNTAJE!A3</f>
        <v>COLEGIO  EL JAZMIN    I. E. D.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</row>
    <row r="4" spans="2:29" s="65" customFormat="1" ht="19.5" customHeight="1">
      <c r="B4" s="266" t="s">
        <v>60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68"/>
    </row>
    <row r="5" spans="2:29" s="65" customFormat="1" ht="18" customHeight="1">
      <c r="B5" s="266" t="s">
        <v>35</v>
      </c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68"/>
    </row>
    <row r="6" spans="2:29" s="69" customFormat="1" ht="15.75">
      <c r="C6" s="70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2"/>
      <c r="AC6" s="72"/>
    </row>
    <row r="7" spans="2:29">
      <c r="B7" s="73"/>
      <c r="C7" s="73" t="s">
        <v>48</v>
      </c>
      <c r="D7" s="73" t="s">
        <v>49</v>
      </c>
      <c r="E7" s="25" t="s">
        <v>6</v>
      </c>
      <c r="F7" s="25" t="s">
        <v>42</v>
      </c>
      <c r="G7" s="25" t="s">
        <v>23</v>
      </c>
      <c r="H7" s="25" t="s">
        <v>8</v>
      </c>
      <c r="I7" s="25" t="s">
        <v>4</v>
      </c>
      <c r="J7" s="25" t="s">
        <v>50</v>
      </c>
      <c r="K7" s="25" t="s">
        <v>21</v>
      </c>
      <c r="L7" s="25" t="s">
        <v>10</v>
      </c>
      <c r="M7" s="25" t="s">
        <v>51</v>
      </c>
      <c r="N7" s="15"/>
    </row>
    <row r="8" spans="2:29">
      <c r="B8" s="74"/>
      <c r="C8" s="267" t="s">
        <v>79</v>
      </c>
      <c r="D8" s="267"/>
      <c r="E8" s="75">
        <v>53.99</v>
      </c>
      <c r="F8" s="75">
        <v>54.11</v>
      </c>
      <c r="G8" s="75">
        <v>47.31</v>
      </c>
      <c r="H8" s="75">
        <v>54.65</v>
      </c>
      <c r="I8" s="75">
        <v>54.66</v>
      </c>
      <c r="J8" s="75">
        <v>60.53</v>
      </c>
      <c r="K8" s="75">
        <v>55.76</v>
      </c>
      <c r="L8" s="75">
        <v>64.78</v>
      </c>
      <c r="M8" s="75">
        <f t="shared" ref="M8:M16" si="0">AVERAGE(E8:L8)</f>
        <v>55.723749999999995</v>
      </c>
      <c r="N8" s="82"/>
    </row>
    <row r="9" spans="2:29">
      <c r="B9" s="74"/>
      <c r="C9" s="267" t="s">
        <v>258</v>
      </c>
      <c r="D9" s="267"/>
      <c r="E9" s="75">
        <v>56.48</v>
      </c>
      <c r="F9" s="75">
        <v>58.75</v>
      </c>
      <c r="G9" s="75">
        <v>50.41</v>
      </c>
      <c r="H9" s="75">
        <v>55.78</v>
      </c>
      <c r="I9" s="75">
        <v>58.43</v>
      </c>
      <c r="J9" s="75">
        <v>70.650000000000006</v>
      </c>
      <c r="K9" s="75">
        <v>58.17</v>
      </c>
      <c r="L9" s="75">
        <v>61.41</v>
      </c>
      <c r="M9" s="75">
        <f t="shared" si="0"/>
        <v>58.760000000000005</v>
      </c>
      <c r="N9" s="82"/>
    </row>
    <row r="10" spans="2:29" s="78" customFormat="1">
      <c r="B10" s="125"/>
      <c r="C10" s="269" t="s">
        <v>262</v>
      </c>
      <c r="D10" s="270"/>
      <c r="E10" s="89">
        <v>48.54</v>
      </c>
      <c r="F10" s="89">
        <v>48.5</v>
      </c>
      <c r="G10" s="89">
        <v>43.66</v>
      </c>
      <c r="H10" s="89">
        <v>47.21</v>
      </c>
      <c r="I10" s="89">
        <v>50.03</v>
      </c>
      <c r="J10" s="89">
        <v>49.94</v>
      </c>
      <c r="K10" s="89">
        <v>49.09</v>
      </c>
      <c r="L10" s="89">
        <v>47.51</v>
      </c>
      <c r="M10" s="77">
        <f t="shared" si="0"/>
        <v>48.06</v>
      </c>
      <c r="N10" s="26"/>
    </row>
    <row r="11" spans="2:29" s="78" customFormat="1">
      <c r="B11" s="125"/>
      <c r="C11" s="269" t="s">
        <v>259</v>
      </c>
      <c r="D11" s="270"/>
      <c r="E11" s="89">
        <v>45.06</v>
      </c>
      <c r="F11" s="89">
        <v>44.92</v>
      </c>
      <c r="G11" s="89">
        <v>41.13</v>
      </c>
      <c r="H11" s="89">
        <v>42.68</v>
      </c>
      <c r="I11" s="89">
        <v>47.69</v>
      </c>
      <c r="J11" s="89">
        <v>45.08</v>
      </c>
      <c r="K11" s="89">
        <v>44.55</v>
      </c>
      <c r="L11" s="89">
        <v>44.06</v>
      </c>
      <c r="M11" s="77">
        <f t="shared" si="0"/>
        <v>44.396250000000002</v>
      </c>
      <c r="N11" s="26"/>
    </row>
    <row r="12" spans="2:29" s="78" customFormat="1">
      <c r="B12" s="76"/>
      <c r="C12" s="269" t="s">
        <v>260</v>
      </c>
      <c r="D12" s="270"/>
      <c r="E12" s="126">
        <v>33.017676767676782</v>
      </c>
      <c r="F12" s="126">
        <v>31.767676767676779</v>
      </c>
      <c r="G12" s="126">
        <v>27.27272727272728</v>
      </c>
      <c r="H12" s="126">
        <v>27.904040404040405</v>
      </c>
      <c r="I12" s="126">
        <v>41.603535353535364</v>
      </c>
      <c r="J12" s="126">
        <v>32.260101010101017</v>
      </c>
      <c r="K12" s="126">
        <v>36.80555555555555</v>
      </c>
      <c r="L12" s="126">
        <v>35.488215488215488</v>
      </c>
      <c r="M12" s="77">
        <f>AVERAGE(E12:L12)</f>
        <v>33.26494107744108</v>
      </c>
      <c r="N12" s="26"/>
    </row>
    <row r="13" spans="2:29" s="78" customFormat="1">
      <c r="B13" s="76"/>
      <c r="C13" s="269" t="s">
        <v>261</v>
      </c>
      <c r="D13" s="270"/>
      <c r="E13" s="126">
        <v>33.634020618556704</v>
      </c>
      <c r="F13" s="126">
        <v>33.848797250859114</v>
      </c>
      <c r="G13" s="126">
        <v>29.896907216494856</v>
      </c>
      <c r="H13" s="126">
        <v>28.694158075601365</v>
      </c>
      <c r="I13" s="126">
        <v>44.544673539518904</v>
      </c>
      <c r="J13" s="126">
        <v>32.68900343642612</v>
      </c>
      <c r="K13" s="126">
        <v>39.862542955326447</v>
      </c>
      <c r="L13" s="126">
        <v>37.548682703321894</v>
      </c>
      <c r="M13" s="77">
        <f>AVERAGE(E13:L13)</f>
        <v>35.089848224513176</v>
      </c>
      <c r="N13" s="26"/>
    </row>
    <row r="14" spans="2:29" s="78" customFormat="1">
      <c r="B14" s="79"/>
      <c r="C14" s="268" t="s">
        <v>52</v>
      </c>
      <c r="D14" s="268"/>
      <c r="E14" s="80">
        <v>47.36</v>
      </c>
      <c r="F14" s="80">
        <v>46.83</v>
      </c>
      <c r="G14" s="80">
        <v>42.67</v>
      </c>
      <c r="H14" s="80">
        <v>45.72</v>
      </c>
      <c r="I14" s="80">
        <v>48.71</v>
      </c>
      <c r="J14" s="80">
        <v>48.42</v>
      </c>
      <c r="K14" s="80">
        <v>47.48</v>
      </c>
      <c r="L14" s="80">
        <v>47.97</v>
      </c>
      <c r="M14" s="80">
        <f t="shared" si="0"/>
        <v>46.89500000000001</v>
      </c>
      <c r="N14" s="26"/>
    </row>
    <row r="15" spans="2:29" s="81" customFormat="1">
      <c r="B15" s="79"/>
      <c r="C15" s="268" t="s">
        <v>53</v>
      </c>
      <c r="D15" s="268"/>
      <c r="E15" s="80">
        <v>45.16</v>
      </c>
      <c r="F15" s="80">
        <v>44.32</v>
      </c>
      <c r="G15" s="80">
        <v>40.36</v>
      </c>
      <c r="H15" s="80">
        <v>44.3</v>
      </c>
      <c r="I15" s="80">
        <v>46.24</v>
      </c>
      <c r="J15" s="80">
        <v>45.61</v>
      </c>
      <c r="K15" s="80">
        <v>45.63</v>
      </c>
      <c r="L15" s="80">
        <v>43.72</v>
      </c>
      <c r="M15" s="80">
        <f t="shared" si="0"/>
        <v>44.417500000000004</v>
      </c>
      <c r="N15" s="83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2:29">
      <c r="B16" s="79"/>
      <c r="C16" s="268" t="s">
        <v>54</v>
      </c>
      <c r="D16" s="268"/>
      <c r="E16" s="80">
        <v>45.67</v>
      </c>
      <c r="F16" s="80">
        <v>44.92</v>
      </c>
      <c r="G16" s="80">
        <v>40.880000000000003</v>
      </c>
      <c r="H16" s="80">
        <v>44.33</v>
      </c>
      <c r="I16" s="80">
        <v>46.63</v>
      </c>
      <c r="J16" s="80">
        <v>46.1</v>
      </c>
      <c r="K16" s="80">
        <v>46.04</v>
      </c>
      <c r="L16" s="80">
        <v>44.14</v>
      </c>
      <c r="M16" s="80">
        <f t="shared" si="0"/>
        <v>44.838750000000005</v>
      </c>
      <c r="N16" s="83"/>
    </row>
    <row r="17" spans="2:27" s="81" customFormat="1"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83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</row>
    <row r="124" ht="17.25" customHeight="1"/>
  </sheetData>
  <mergeCells count="13">
    <mergeCell ref="C14:D14"/>
    <mergeCell ref="C15:D15"/>
    <mergeCell ref="C16:D16"/>
    <mergeCell ref="C9:D9"/>
    <mergeCell ref="C10:D10"/>
    <mergeCell ref="C11:D11"/>
    <mergeCell ref="C12:D12"/>
    <mergeCell ref="C13:D13"/>
    <mergeCell ref="B2:M2"/>
    <mergeCell ref="B3:M3"/>
    <mergeCell ref="B4:M4"/>
    <mergeCell ref="B5:M5"/>
    <mergeCell ref="C8:D8"/>
  </mergeCells>
  <printOptions horizontalCentered="1" verticalCentered="1"/>
  <pageMargins left="0" right="0" top="0" bottom="0" header="0" footer="0"/>
  <pageSetup scale="60" orientation="landscape" horizontalDpi="0" verticalDpi="0" r:id="rId1"/>
  <drawing r:id="rId2"/>
  <legacyDrawing r:id="rId3"/>
  <oleObjects>
    <oleObject progId="CorelDRAW.Graphic.13" shapeId="7169" r:id="rId4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P229"/>
  <sheetViews>
    <sheetView topLeftCell="A214" zoomScale="90" zoomScaleNormal="90" workbookViewId="0">
      <selection activeCell="R242" sqref="R242"/>
    </sheetView>
  </sheetViews>
  <sheetFormatPr baseColWidth="10" defaultColWidth="17.140625" defaultRowHeight="11.25"/>
  <cols>
    <col min="1" max="1" width="4.5703125" style="1" customWidth="1"/>
    <col min="2" max="2" width="33.28515625" style="1" customWidth="1"/>
    <col min="3" max="3" width="14.140625" style="1" customWidth="1"/>
    <col min="4" max="4" width="9.5703125" style="1" customWidth="1"/>
    <col min="5" max="5" width="8.28515625" style="1" customWidth="1"/>
    <col min="6" max="6" width="9.28515625" style="1" customWidth="1"/>
    <col min="7" max="7" width="10.28515625" style="1" customWidth="1"/>
    <col min="8" max="8" width="7.85546875" style="1" customWidth="1"/>
    <col min="9" max="9" width="10" style="1" customWidth="1"/>
    <col min="10" max="10" width="10.42578125" style="1" customWidth="1"/>
    <col min="11" max="11" width="10" style="1" customWidth="1"/>
    <col min="12" max="12" width="10.5703125" style="1" customWidth="1"/>
    <col min="13" max="13" width="9" style="1" customWidth="1"/>
    <col min="14" max="14" width="8" style="6" customWidth="1"/>
    <col min="15" max="15" width="10.7109375" style="6" customWidth="1"/>
    <col min="16" max="16" width="9.85546875" style="6" customWidth="1"/>
    <col min="17" max="16384" width="17.140625" style="5"/>
  </cols>
  <sheetData>
    <row r="1" spans="1:16" s="1" customFormat="1">
      <c r="A1" s="250"/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124"/>
      <c r="O1" s="159"/>
      <c r="P1" s="159"/>
    </row>
    <row r="2" spans="1:16" ht="15.75">
      <c r="A2" s="252" t="s">
        <v>3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</row>
    <row r="3" spans="1:16" ht="15.75">
      <c r="A3" s="252" t="str">
        <f>+PUNTAJE!A3</f>
        <v>COLEGIO  EL JAZMIN    I. E. D.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</row>
    <row r="4" spans="1:16" ht="15.75">
      <c r="A4" s="252" t="s">
        <v>61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</row>
    <row r="5" spans="1:16" ht="15.75">
      <c r="A5" s="252" t="s">
        <v>35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</row>
    <row r="6" spans="1:16" ht="15.75">
      <c r="A6" s="252" t="s">
        <v>39</v>
      </c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</row>
    <row r="7" spans="1:16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</row>
    <row r="8" spans="1:16" ht="15.75">
      <c r="A8" s="252" t="s">
        <v>55</v>
      </c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</row>
    <row r="9" spans="1:16" ht="12" thickBo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6" s="3" customFormat="1" ht="13.5" customHeight="1">
      <c r="A10" s="274"/>
      <c r="B10" s="253" t="s">
        <v>0</v>
      </c>
      <c r="C10" s="273" t="s">
        <v>50</v>
      </c>
      <c r="D10" s="273" t="s">
        <v>7</v>
      </c>
      <c r="E10" s="273" t="s">
        <v>8</v>
      </c>
      <c r="F10" s="273" t="s">
        <v>6</v>
      </c>
      <c r="G10" s="273" t="s">
        <v>4</v>
      </c>
      <c r="H10" s="273" t="s">
        <v>10</v>
      </c>
      <c r="I10" s="273" t="s">
        <v>42</v>
      </c>
      <c r="J10" s="273" t="s">
        <v>23</v>
      </c>
      <c r="K10" s="135" t="s">
        <v>36</v>
      </c>
      <c r="L10" s="135" t="s">
        <v>37</v>
      </c>
      <c r="M10" s="271" t="s">
        <v>43</v>
      </c>
      <c r="N10" s="271" t="s">
        <v>16</v>
      </c>
      <c r="O10" s="255" t="s">
        <v>75</v>
      </c>
      <c r="P10" s="142" t="s">
        <v>43</v>
      </c>
    </row>
    <row r="11" spans="1:16" s="3" customFormat="1" ht="12.75" customHeight="1" thickBot="1">
      <c r="A11" s="275"/>
      <c r="B11" s="254"/>
      <c r="C11" s="273"/>
      <c r="D11" s="273"/>
      <c r="E11" s="273"/>
      <c r="F11" s="273"/>
      <c r="G11" s="273"/>
      <c r="H11" s="273"/>
      <c r="I11" s="273"/>
      <c r="J11" s="273"/>
      <c r="K11" s="160" t="s">
        <v>34</v>
      </c>
      <c r="L11" s="160" t="s">
        <v>38</v>
      </c>
      <c r="M11" s="272"/>
      <c r="N11" s="272"/>
      <c r="O11" s="256"/>
      <c r="P11" s="147" t="s">
        <v>27</v>
      </c>
    </row>
    <row r="12" spans="1:16" s="1" customFormat="1" ht="12">
      <c r="A12" s="165">
        <v>29</v>
      </c>
      <c r="B12" s="166" t="s">
        <v>90</v>
      </c>
      <c r="C12" s="187">
        <v>75</v>
      </c>
      <c r="D12" s="188">
        <v>75</v>
      </c>
      <c r="E12" s="188">
        <v>45.833333333333329</v>
      </c>
      <c r="F12" s="188">
        <v>75</v>
      </c>
      <c r="G12" s="188">
        <v>79.166666666666657</v>
      </c>
      <c r="H12" s="188">
        <v>62.222222222222221</v>
      </c>
      <c r="I12" s="188">
        <v>56.666666666666664</v>
      </c>
      <c r="J12" s="188">
        <v>37.5</v>
      </c>
      <c r="K12" s="167">
        <v>506.38888888888891</v>
      </c>
      <c r="L12" s="167">
        <v>63.298611111111114</v>
      </c>
      <c r="M12" s="167">
        <v>1</v>
      </c>
      <c r="N12" s="168">
        <v>1105</v>
      </c>
      <c r="O12" s="168" t="s">
        <v>74</v>
      </c>
      <c r="P12" s="141">
        <v>1</v>
      </c>
    </row>
    <row r="13" spans="1:16" s="1" customFormat="1" ht="12">
      <c r="A13" s="185">
        <v>41</v>
      </c>
      <c r="B13" s="186" t="s">
        <v>92</v>
      </c>
      <c r="C13" s="187">
        <v>66.666666666666657</v>
      </c>
      <c r="D13" s="188">
        <v>75</v>
      </c>
      <c r="E13" s="188">
        <v>37.5</v>
      </c>
      <c r="F13" s="188">
        <v>58.333333333333336</v>
      </c>
      <c r="G13" s="188">
        <v>70.833333333333343</v>
      </c>
      <c r="H13" s="188">
        <v>35.555555555555557</v>
      </c>
      <c r="I13" s="188">
        <v>50</v>
      </c>
      <c r="J13" s="188">
        <v>54.166666666666664</v>
      </c>
      <c r="K13" s="189">
        <v>448.0555555555556</v>
      </c>
      <c r="L13" s="189">
        <v>56.00694444444445</v>
      </c>
      <c r="M13" s="189">
        <v>32.554935463123968</v>
      </c>
      <c r="N13" s="190">
        <v>1102</v>
      </c>
      <c r="O13" s="190" t="s">
        <v>73</v>
      </c>
      <c r="P13" s="191">
        <v>2</v>
      </c>
    </row>
    <row r="14" spans="1:16" s="1" customFormat="1" ht="12">
      <c r="A14" s="185">
        <v>3</v>
      </c>
      <c r="B14" s="186" t="s">
        <v>100</v>
      </c>
      <c r="C14" s="187">
        <v>62.5</v>
      </c>
      <c r="D14" s="188">
        <v>50</v>
      </c>
      <c r="E14" s="188">
        <v>37.5</v>
      </c>
      <c r="F14" s="188">
        <v>50</v>
      </c>
      <c r="G14" s="188">
        <v>62.5</v>
      </c>
      <c r="H14" s="188">
        <v>44.444444444444443</v>
      </c>
      <c r="I14" s="188">
        <v>36.666666666666664</v>
      </c>
      <c r="J14" s="188">
        <v>25</v>
      </c>
      <c r="K14" s="189">
        <v>368.61111111111114</v>
      </c>
      <c r="L14" s="189">
        <v>46.076388888888893</v>
      </c>
      <c r="M14" s="189">
        <v>286.21807662844122</v>
      </c>
      <c r="N14" s="190">
        <v>1101</v>
      </c>
      <c r="O14" s="190" t="s">
        <v>73</v>
      </c>
      <c r="P14" s="191">
        <v>9</v>
      </c>
    </row>
    <row r="15" spans="1:16" s="1" customFormat="1" ht="12">
      <c r="A15" s="185">
        <v>136</v>
      </c>
      <c r="B15" s="186" t="s">
        <v>118</v>
      </c>
      <c r="C15" s="187">
        <v>62.5</v>
      </c>
      <c r="D15" s="188">
        <v>33.333333333333329</v>
      </c>
      <c r="E15" s="188">
        <v>41.666666666666671</v>
      </c>
      <c r="F15" s="188">
        <v>41.666666666666671</v>
      </c>
      <c r="G15" s="188">
        <v>62.5</v>
      </c>
      <c r="H15" s="188">
        <v>28.888888888888886</v>
      </c>
      <c r="I15" s="188">
        <v>36.666666666666664</v>
      </c>
      <c r="J15" s="188">
        <v>20.833333333333336</v>
      </c>
      <c r="K15" s="189">
        <v>328.05555555555554</v>
      </c>
      <c r="L15" s="189">
        <v>41.006944444444443</v>
      </c>
      <c r="M15" s="189">
        <v>712.43289351851945</v>
      </c>
      <c r="N15" s="190">
        <v>1105</v>
      </c>
      <c r="O15" s="190" t="s">
        <v>74</v>
      </c>
      <c r="P15" s="191">
        <v>27</v>
      </c>
    </row>
    <row r="16" spans="1:16" s="1" customFormat="1" ht="12">
      <c r="A16" s="185">
        <v>110</v>
      </c>
      <c r="B16" s="186" t="s">
        <v>110</v>
      </c>
      <c r="C16" s="187">
        <v>58.333333333333336</v>
      </c>
      <c r="D16" s="188">
        <v>50</v>
      </c>
      <c r="E16" s="188">
        <v>33.333333333333329</v>
      </c>
      <c r="F16" s="188">
        <v>41.666666666666671</v>
      </c>
      <c r="G16" s="188">
        <v>58.333333333333336</v>
      </c>
      <c r="H16" s="188">
        <v>51.111111111111107</v>
      </c>
      <c r="I16" s="188">
        <v>26.666666666666668</v>
      </c>
      <c r="J16" s="188">
        <v>29.166666666666668</v>
      </c>
      <c r="K16" s="189">
        <v>348.6111111111112</v>
      </c>
      <c r="L16" s="189">
        <v>43.5763888888889</v>
      </c>
      <c r="M16" s="189">
        <v>481.21249999999918</v>
      </c>
      <c r="N16" s="190">
        <v>1101</v>
      </c>
      <c r="O16" s="190" t="s">
        <v>73</v>
      </c>
      <c r="P16" s="191">
        <v>19</v>
      </c>
    </row>
    <row r="17" spans="1:16" s="1" customFormat="1" ht="12">
      <c r="A17" s="185">
        <v>85</v>
      </c>
      <c r="B17" s="186" t="s">
        <v>122</v>
      </c>
      <c r="C17" s="187">
        <v>58.333333333333336</v>
      </c>
      <c r="D17" s="188">
        <v>25</v>
      </c>
      <c r="E17" s="188">
        <v>20.833333333333336</v>
      </c>
      <c r="F17" s="188">
        <v>41.666666666666671</v>
      </c>
      <c r="G17" s="188">
        <v>66.666666666666657</v>
      </c>
      <c r="H17" s="188">
        <v>57.777777777777771</v>
      </c>
      <c r="I17" s="188">
        <v>33.333333333333329</v>
      </c>
      <c r="J17" s="188">
        <v>20.833333333333336</v>
      </c>
      <c r="K17" s="189">
        <v>324.44444444444446</v>
      </c>
      <c r="L17" s="189">
        <v>40.555555555555557</v>
      </c>
      <c r="M17" s="189">
        <v>750.15185185185237</v>
      </c>
      <c r="N17" s="190">
        <v>1102</v>
      </c>
      <c r="O17" s="190" t="s">
        <v>73</v>
      </c>
      <c r="P17" s="191">
        <v>31</v>
      </c>
    </row>
    <row r="18" spans="1:16" s="1" customFormat="1" ht="12">
      <c r="A18" s="185">
        <v>96</v>
      </c>
      <c r="B18" s="186" t="s">
        <v>104</v>
      </c>
      <c r="C18" s="187">
        <v>58.333333333333336</v>
      </c>
      <c r="D18" s="188">
        <v>29.166666666666668</v>
      </c>
      <c r="E18" s="188">
        <v>25</v>
      </c>
      <c r="F18" s="188">
        <v>45.833333333333329</v>
      </c>
      <c r="G18" s="188">
        <v>75</v>
      </c>
      <c r="H18" s="188">
        <v>46.666666666666664</v>
      </c>
      <c r="I18" s="188">
        <v>53.333333333333336</v>
      </c>
      <c r="J18" s="188">
        <v>29.166666666666668</v>
      </c>
      <c r="K18" s="189">
        <v>362.5</v>
      </c>
      <c r="L18" s="189">
        <v>45.3125</v>
      </c>
      <c r="M18" s="189">
        <v>336.53375981541018</v>
      </c>
      <c r="N18" s="190">
        <v>1104</v>
      </c>
      <c r="O18" s="190" t="s">
        <v>74</v>
      </c>
      <c r="P18" s="191">
        <v>13</v>
      </c>
    </row>
    <row r="19" spans="1:16" s="1" customFormat="1" ht="12">
      <c r="A19" s="185">
        <v>1</v>
      </c>
      <c r="B19" s="186" t="s">
        <v>95</v>
      </c>
      <c r="C19" s="187">
        <v>54.166666666666664</v>
      </c>
      <c r="D19" s="188">
        <v>66.666666666666657</v>
      </c>
      <c r="E19" s="188">
        <v>25</v>
      </c>
      <c r="F19" s="188">
        <v>62.5</v>
      </c>
      <c r="G19" s="188">
        <v>50</v>
      </c>
      <c r="H19" s="188">
        <v>71.111111111111114</v>
      </c>
      <c r="I19" s="188">
        <v>53.333333333333336</v>
      </c>
      <c r="J19" s="188">
        <v>37.5</v>
      </c>
      <c r="K19" s="189">
        <v>420.27777777777777</v>
      </c>
      <c r="L19" s="189">
        <v>52.534722222222221</v>
      </c>
      <c r="M19" s="189">
        <v>71.254809428743869</v>
      </c>
      <c r="N19" s="190">
        <v>1101</v>
      </c>
      <c r="O19" s="190" t="s">
        <v>73</v>
      </c>
      <c r="P19" s="191">
        <v>4</v>
      </c>
    </row>
    <row r="20" spans="1:16" s="1" customFormat="1" ht="12">
      <c r="A20" s="185">
        <v>77</v>
      </c>
      <c r="B20" s="186" t="s">
        <v>99</v>
      </c>
      <c r="C20" s="187">
        <v>54.166666666666664</v>
      </c>
      <c r="D20" s="188">
        <v>70.833333333333343</v>
      </c>
      <c r="E20" s="188">
        <v>41.666666666666671</v>
      </c>
      <c r="F20" s="188">
        <v>41.666666666666671</v>
      </c>
      <c r="G20" s="188">
        <v>50</v>
      </c>
      <c r="H20" s="188">
        <v>35.555555555555557</v>
      </c>
      <c r="I20" s="188">
        <v>30</v>
      </c>
      <c r="J20" s="188">
        <v>50</v>
      </c>
      <c r="K20" s="189">
        <v>373.88888888888891</v>
      </c>
      <c r="L20" s="189">
        <v>46.736111111111114</v>
      </c>
      <c r="M20" s="189">
        <v>248.8606036095006</v>
      </c>
      <c r="N20" s="190">
        <v>1101</v>
      </c>
      <c r="O20" s="190" t="s">
        <v>73</v>
      </c>
      <c r="P20" s="191">
        <v>8</v>
      </c>
    </row>
    <row r="21" spans="1:16" s="1" customFormat="1" ht="12">
      <c r="A21" s="185">
        <v>113</v>
      </c>
      <c r="B21" s="186" t="s">
        <v>105</v>
      </c>
      <c r="C21" s="187">
        <v>54.166666666666664</v>
      </c>
      <c r="D21" s="188">
        <v>50</v>
      </c>
      <c r="E21" s="188">
        <v>37.5</v>
      </c>
      <c r="F21" s="188">
        <v>45.833333333333329</v>
      </c>
      <c r="G21" s="188">
        <v>54.166666666666664</v>
      </c>
      <c r="H21" s="188">
        <v>44.444444444444443</v>
      </c>
      <c r="I21" s="188">
        <v>33.333333333333329</v>
      </c>
      <c r="J21" s="188">
        <v>41.666666666666671</v>
      </c>
      <c r="K21" s="189">
        <v>361.11111111111109</v>
      </c>
      <c r="L21" s="189">
        <v>45.138888888888886</v>
      </c>
      <c r="M21" s="189">
        <v>349.15083679550071</v>
      </c>
      <c r="N21" s="190">
        <v>1101</v>
      </c>
      <c r="O21" s="190" t="s">
        <v>73</v>
      </c>
      <c r="P21" s="191">
        <v>14</v>
      </c>
    </row>
    <row r="22" spans="1:16" s="1" customFormat="1" ht="12">
      <c r="A22" s="185">
        <v>160</v>
      </c>
      <c r="B22" s="186" t="s">
        <v>172</v>
      </c>
      <c r="C22" s="187">
        <v>54.166666666666664</v>
      </c>
      <c r="D22" s="188">
        <v>50</v>
      </c>
      <c r="E22" s="188">
        <v>20.833333333333336</v>
      </c>
      <c r="F22" s="188">
        <v>29.166666666666668</v>
      </c>
      <c r="G22" s="188">
        <v>16.666666666666664</v>
      </c>
      <c r="H22" s="188">
        <v>40</v>
      </c>
      <c r="I22" s="188">
        <v>30</v>
      </c>
      <c r="J22" s="188">
        <v>25</v>
      </c>
      <c r="K22" s="189">
        <v>265.83333333333331</v>
      </c>
      <c r="L22" s="189">
        <v>33.229166666666664</v>
      </c>
      <c r="M22" s="189">
        <v>955</v>
      </c>
      <c r="N22" s="190">
        <v>1103</v>
      </c>
      <c r="O22" s="190" t="s">
        <v>73</v>
      </c>
      <c r="P22" s="191">
        <v>81</v>
      </c>
    </row>
    <row r="23" spans="1:16" s="1" customFormat="1" ht="12">
      <c r="A23" s="185">
        <v>171</v>
      </c>
      <c r="B23" s="186" t="s">
        <v>117</v>
      </c>
      <c r="C23" s="187">
        <v>54.166666666666664</v>
      </c>
      <c r="D23" s="188">
        <v>66.666666666666657</v>
      </c>
      <c r="E23" s="188">
        <v>20.833333333333336</v>
      </c>
      <c r="F23" s="188">
        <v>33.333333333333329</v>
      </c>
      <c r="G23" s="188">
        <v>33.333333333333329</v>
      </c>
      <c r="H23" s="188">
        <v>37.777777777777779</v>
      </c>
      <c r="I23" s="188">
        <v>40</v>
      </c>
      <c r="J23" s="188">
        <v>45.833333333333329</v>
      </c>
      <c r="K23" s="189">
        <v>331.9444444444444</v>
      </c>
      <c r="L23" s="189">
        <v>41.49305555555555</v>
      </c>
      <c r="M23" s="189">
        <v>669.86122685185182</v>
      </c>
      <c r="N23" s="190">
        <v>1105</v>
      </c>
      <c r="O23" s="190" t="s">
        <v>74</v>
      </c>
      <c r="P23" s="191">
        <v>26</v>
      </c>
    </row>
    <row r="24" spans="1:16" s="1" customFormat="1" ht="12">
      <c r="A24" s="185">
        <v>45</v>
      </c>
      <c r="B24" s="186" t="s">
        <v>98</v>
      </c>
      <c r="C24" s="187">
        <v>50</v>
      </c>
      <c r="D24" s="188">
        <v>41.666666666666671</v>
      </c>
      <c r="E24" s="188">
        <v>33.333333333333329</v>
      </c>
      <c r="F24" s="188">
        <v>50</v>
      </c>
      <c r="G24" s="188">
        <v>75</v>
      </c>
      <c r="H24" s="188">
        <v>37.777777777777779</v>
      </c>
      <c r="I24" s="188">
        <v>50</v>
      </c>
      <c r="J24" s="188">
        <v>37.5</v>
      </c>
      <c r="K24" s="189">
        <v>375.27777777777777</v>
      </c>
      <c r="L24" s="189">
        <v>46.909722222222221</v>
      </c>
      <c r="M24" s="189">
        <v>239.8676611269031</v>
      </c>
      <c r="N24" s="190">
        <v>1102</v>
      </c>
      <c r="O24" s="190" t="s">
        <v>73</v>
      </c>
      <c r="P24" s="191">
        <v>7</v>
      </c>
    </row>
    <row r="25" spans="1:16" s="1" customFormat="1" ht="12">
      <c r="A25" s="185">
        <v>84</v>
      </c>
      <c r="B25" s="186" t="s">
        <v>101</v>
      </c>
      <c r="C25" s="187">
        <v>50</v>
      </c>
      <c r="D25" s="188">
        <v>54.166666666666664</v>
      </c>
      <c r="E25" s="188">
        <v>33.333333333333329</v>
      </c>
      <c r="F25" s="188">
        <v>41.666666666666671</v>
      </c>
      <c r="G25" s="188">
        <v>66.666666666666657</v>
      </c>
      <c r="H25" s="188">
        <v>40</v>
      </c>
      <c r="I25" s="188">
        <v>36.666666666666664</v>
      </c>
      <c r="J25" s="188">
        <v>45.833333333333329</v>
      </c>
      <c r="K25" s="189">
        <v>368.33333333333337</v>
      </c>
      <c r="L25" s="189">
        <v>46.041666666666671</v>
      </c>
      <c r="M25" s="189">
        <v>288.33273325499084</v>
      </c>
      <c r="N25" s="190">
        <v>1102</v>
      </c>
      <c r="O25" s="190" t="s">
        <v>73</v>
      </c>
      <c r="P25" s="191">
        <v>10</v>
      </c>
    </row>
    <row r="26" spans="1:16" s="1" customFormat="1" ht="12">
      <c r="A26" s="185">
        <v>12</v>
      </c>
      <c r="B26" s="186" t="s">
        <v>143</v>
      </c>
      <c r="C26" s="187">
        <v>50</v>
      </c>
      <c r="D26" s="188">
        <v>41.666666666666671</v>
      </c>
      <c r="E26" s="188">
        <v>33.333333333333329</v>
      </c>
      <c r="F26" s="188">
        <v>33.333333333333329</v>
      </c>
      <c r="G26" s="188">
        <v>58.333333333333336</v>
      </c>
      <c r="H26" s="188">
        <v>26.666666666666668</v>
      </c>
      <c r="I26" s="188">
        <v>30</v>
      </c>
      <c r="J26" s="188">
        <v>25</v>
      </c>
      <c r="K26" s="189">
        <v>298.33333333333331</v>
      </c>
      <c r="L26" s="189">
        <v>37.291666666666664</v>
      </c>
      <c r="M26" s="189">
        <v>915</v>
      </c>
      <c r="N26" s="190">
        <v>1102</v>
      </c>
      <c r="O26" s="190" t="s">
        <v>73</v>
      </c>
      <c r="P26" s="191">
        <v>52</v>
      </c>
    </row>
    <row r="27" spans="1:16" s="1" customFormat="1" ht="12">
      <c r="A27" s="185">
        <v>88</v>
      </c>
      <c r="B27" s="186" t="s">
        <v>138</v>
      </c>
      <c r="C27" s="187">
        <v>50</v>
      </c>
      <c r="D27" s="188">
        <v>58.333333333333336</v>
      </c>
      <c r="E27" s="188">
        <v>25</v>
      </c>
      <c r="F27" s="188">
        <v>29.166666666666668</v>
      </c>
      <c r="G27" s="188">
        <v>20.833333333333336</v>
      </c>
      <c r="H27" s="188">
        <v>35.555555555555557</v>
      </c>
      <c r="I27" s="188">
        <v>56.666666666666664</v>
      </c>
      <c r="J27" s="188">
        <v>29.166666666666668</v>
      </c>
      <c r="K27" s="189">
        <v>304.72222222222229</v>
      </c>
      <c r="L27" s="189">
        <v>38.090277777777786</v>
      </c>
      <c r="M27" s="189">
        <v>888</v>
      </c>
      <c r="N27" s="190">
        <v>1103</v>
      </c>
      <c r="O27" s="190" t="s">
        <v>73</v>
      </c>
      <c r="P27" s="191">
        <v>47</v>
      </c>
    </row>
    <row r="28" spans="1:16" s="1" customFormat="1" ht="12">
      <c r="A28" s="185">
        <v>163</v>
      </c>
      <c r="B28" s="186" t="s">
        <v>157</v>
      </c>
      <c r="C28" s="187">
        <v>50</v>
      </c>
      <c r="D28" s="188">
        <v>62.5</v>
      </c>
      <c r="E28" s="188">
        <v>33.333333333333329</v>
      </c>
      <c r="F28" s="188">
        <v>16.666666666666664</v>
      </c>
      <c r="G28" s="188">
        <v>20.833333333333336</v>
      </c>
      <c r="H28" s="188">
        <v>44.444444444444443</v>
      </c>
      <c r="I28" s="188">
        <v>26.666666666666668</v>
      </c>
      <c r="J28" s="188">
        <v>29.166666666666668</v>
      </c>
      <c r="K28" s="189">
        <v>283.61111111111109</v>
      </c>
      <c r="L28" s="189">
        <v>35.451388888888886</v>
      </c>
      <c r="M28" s="189">
        <v>947</v>
      </c>
      <c r="N28" s="190">
        <v>1103</v>
      </c>
      <c r="O28" s="190" t="s">
        <v>73</v>
      </c>
      <c r="P28" s="191">
        <v>66</v>
      </c>
    </row>
    <row r="29" spans="1:16" s="1" customFormat="1" ht="12">
      <c r="A29" s="185">
        <v>142</v>
      </c>
      <c r="B29" s="186" t="s">
        <v>107</v>
      </c>
      <c r="C29" s="187">
        <v>50</v>
      </c>
      <c r="D29" s="188">
        <v>45.833333333333329</v>
      </c>
      <c r="E29" s="188">
        <v>25</v>
      </c>
      <c r="F29" s="188">
        <v>50</v>
      </c>
      <c r="G29" s="188">
        <v>58.333333333333336</v>
      </c>
      <c r="H29" s="188">
        <v>55.555555555555557</v>
      </c>
      <c r="I29" s="188">
        <v>43.333333333333336</v>
      </c>
      <c r="J29" s="188">
        <v>29.166666666666668</v>
      </c>
      <c r="K29" s="189">
        <v>357.22222222222223</v>
      </c>
      <c r="L29" s="189">
        <v>44.652777777777779</v>
      </c>
      <c r="M29" s="189">
        <v>387.0522053625175</v>
      </c>
      <c r="N29" s="190">
        <v>1106</v>
      </c>
      <c r="O29" s="190" t="s">
        <v>74</v>
      </c>
      <c r="P29" s="191">
        <v>16</v>
      </c>
    </row>
    <row r="31" spans="1:16" ht="15.75">
      <c r="A31" s="252" t="s">
        <v>56</v>
      </c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</row>
    <row r="32" spans="1:16" ht="12" thickBot="1"/>
    <row r="33" spans="1:16" s="3" customFormat="1" ht="13.5" customHeight="1">
      <c r="A33" s="274"/>
      <c r="B33" s="253" t="s">
        <v>0</v>
      </c>
      <c r="C33" s="273" t="s">
        <v>50</v>
      </c>
      <c r="D33" s="273" t="s">
        <v>7</v>
      </c>
      <c r="E33" s="273" t="s">
        <v>8</v>
      </c>
      <c r="F33" s="273" t="s">
        <v>6</v>
      </c>
      <c r="G33" s="273" t="s">
        <v>4</v>
      </c>
      <c r="H33" s="273" t="s">
        <v>10</v>
      </c>
      <c r="I33" s="273" t="s">
        <v>42</v>
      </c>
      <c r="J33" s="273" t="s">
        <v>23</v>
      </c>
      <c r="K33" s="135" t="s">
        <v>36</v>
      </c>
      <c r="L33" s="135" t="s">
        <v>37</v>
      </c>
      <c r="M33" s="271" t="s">
        <v>43</v>
      </c>
      <c r="N33" s="271" t="s">
        <v>16</v>
      </c>
      <c r="O33" s="255" t="s">
        <v>75</v>
      </c>
      <c r="P33" s="142" t="s">
        <v>43</v>
      </c>
    </row>
    <row r="34" spans="1:16" s="3" customFormat="1" ht="12.75" customHeight="1" thickBot="1">
      <c r="A34" s="275"/>
      <c r="B34" s="254"/>
      <c r="C34" s="273"/>
      <c r="D34" s="273"/>
      <c r="E34" s="273"/>
      <c r="F34" s="273"/>
      <c r="G34" s="273"/>
      <c r="H34" s="273"/>
      <c r="I34" s="273"/>
      <c r="J34" s="273"/>
      <c r="K34" s="160" t="s">
        <v>34</v>
      </c>
      <c r="L34" s="160" t="s">
        <v>38</v>
      </c>
      <c r="M34" s="272"/>
      <c r="N34" s="272"/>
      <c r="O34" s="256"/>
      <c r="P34" s="147" t="s">
        <v>27</v>
      </c>
    </row>
    <row r="35" spans="1:16" s="1" customFormat="1" ht="11.25" customHeight="1">
      <c r="A35" s="148">
        <v>29</v>
      </c>
      <c r="B35" s="149" t="s">
        <v>90</v>
      </c>
      <c r="C35" s="194">
        <v>75</v>
      </c>
      <c r="D35" s="195">
        <v>75</v>
      </c>
      <c r="E35" s="194">
        <v>45.833333333333329</v>
      </c>
      <c r="F35" s="194">
        <v>75</v>
      </c>
      <c r="G35" s="194">
        <v>79.166666666666657</v>
      </c>
      <c r="H35" s="194">
        <v>62.222222222222221</v>
      </c>
      <c r="I35" s="194">
        <v>56.666666666666664</v>
      </c>
      <c r="J35" s="194">
        <v>37.5</v>
      </c>
      <c r="K35" s="175">
        <v>506.38888888888891</v>
      </c>
      <c r="L35" s="175">
        <v>63.298611111111114</v>
      </c>
      <c r="M35" s="175">
        <v>1</v>
      </c>
      <c r="N35" s="150">
        <v>1105</v>
      </c>
      <c r="O35" s="168" t="s">
        <v>74</v>
      </c>
      <c r="P35" s="141">
        <v>1</v>
      </c>
    </row>
    <row r="36" spans="1:16" s="1" customFormat="1" ht="11.25" customHeight="1">
      <c r="A36" s="192">
        <v>41</v>
      </c>
      <c r="B36" s="193" t="s">
        <v>92</v>
      </c>
      <c r="C36" s="194">
        <v>66.666666666666657</v>
      </c>
      <c r="D36" s="195">
        <v>75</v>
      </c>
      <c r="E36" s="194">
        <v>37.5</v>
      </c>
      <c r="F36" s="194">
        <v>58.333333333333336</v>
      </c>
      <c r="G36" s="194">
        <v>70.833333333333343</v>
      </c>
      <c r="H36" s="194">
        <v>35.555555555555557</v>
      </c>
      <c r="I36" s="194">
        <v>50</v>
      </c>
      <c r="J36" s="194">
        <v>54.166666666666664</v>
      </c>
      <c r="K36" s="196">
        <v>448.0555555555556</v>
      </c>
      <c r="L36" s="196">
        <v>56.00694444444445</v>
      </c>
      <c r="M36" s="196">
        <v>32.554935463123968</v>
      </c>
      <c r="N36" s="194">
        <v>1102</v>
      </c>
      <c r="O36" s="190" t="s">
        <v>73</v>
      </c>
      <c r="P36" s="191">
        <v>2</v>
      </c>
    </row>
    <row r="37" spans="1:16" s="1" customFormat="1" ht="11.25" customHeight="1">
      <c r="A37" s="192">
        <v>40</v>
      </c>
      <c r="B37" s="193" t="s">
        <v>94</v>
      </c>
      <c r="C37" s="194">
        <v>45.833333333333329</v>
      </c>
      <c r="D37" s="195">
        <v>75</v>
      </c>
      <c r="E37" s="194">
        <v>41.666666666666671</v>
      </c>
      <c r="F37" s="194">
        <v>54.166666666666664</v>
      </c>
      <c r="G37" s="194">
        <v>66.666666666666657</v>
      </c>
      <c r="H37" s="194">
        <v>62.222222222222221</v>
      </c>
      <c r="I37" s="194">
        <v>26.666666666666668</v>
      </c>
      <c r="J37" s="194">
        <v>58.333333333333336</v>
      </c>
      <c r="K37" s="196">
        <v>430.55555555555554</v>
      </c>
      <c r="L37" s="196">
        <v>53.819444444444443</v>
      </c>
      <c r="M37" s="196">
        <v>53.326264880494719</v>
      </c>
      <c r="N37" s="194">
        <v>1101</v>
      </c>
      <c r="O37" s="190" t="s">
        <v>73</v>
      </c>
      <c r="P37" s="191">
        <v>3</v>
      </c>
    </row>
    <row r="38" spans="1:16" s="1" customFormat="1" ht="11.25" customHeight="1">
      <c r="A38" s="192">
        <v>77</v>
      </c>
      <c r="B38" s="193" t="s">
        <v>99</v>
      </c>
      <c r="C38" s="194">
        <v>54.166666666666664</v>
      </c>
      <c r="D38" s="195">
        <v>70.833333333333343</v>
      </c>
      <c r="E38" s="194">
        <v>41.666666666666671</v>
      </c>
      <c r="F38" s="194">
        <v>41.666666666666671</v>
      </c>
      <c r="G38" s="194">
        <v>50</v>
      </c>
      <c r="H38" s="194">
        <v>35.555555555555557</v>
      </c>
      <c r="I38" s="194">
        <v>30</v>
      </c>
      <c r="J38" s="194">
        <v>50</v>
      </c>
      <c r="K38" s="196">
        <v>373.88888888888891</v>
      </c>
      <c r="L38" s="196">
        <v>46.736111111111114</v>
      </c>
      <c r="M38" s="196">
        <v>248.8606036095006</v>
      </c>
      <c r="N38" s="194">
        <v>1101</v>
      </c>
      <c r="O38" s="190" t="s">
        <v>73</v>
      </c>
      <c r="P38" s="191">
        <v>8</v>
      </c>
    </row>
    <row r="39" spans="1:16" s="1" customFormat="1" ht="11.25" customHeight="1">
      <c r="A39" s="192">
        <v>1</v>
      </c>
      <c r="B39" s="193" t="s">
        <v>95</v>
      </c>
      <c r="C39" s="194">
        <v>54.166666666666664</v>
      </c>
      <c r="D39" s="195">
        <v>66.666666666666657</v>
      </c>
      <c r="E39" s="194">
        <v>25</v>
      </c>
      <c r="F39" s="194">
        <v>62.5</v>
      </c>
      <c r="G39" s="194">
        <v>50</v>
      </c>
      <c r="H39" s="194">
        <v>71.111111111111114</v>
      </c>
      <c r="I39" s="194">
        <v>53.333333333333336</v>
      </c>
      <c r="J39" s="194">
        <v>37.5</v>
      </c>
      <c r="K39" s="196">
        <v>420.27777777777777</v>
      </c>
      <c r="L39" s="196">
        <v>52.534722222222221</v>
      </c>
      <c r="M39" s="196">
        <v>71.254809428743869</v>
      </c>
      <c r="N39" s="194">
        <v>1101</v>
      </c>
      <c r="O39" s="190" t="s">
        <v>73</v>
      </c>
      <c r="P39" s="191">
        <v>4</v>
      </c>
    </row>
    <row r="40" spans="1:16" s="1" customFormat="1" ht="11.25" customHeight="1">
      <c r="A40" s="192">
        <v>171</v>
      </c>
      <c r="B40" s="193" t="s">
        <v>117</v>
      </c>
      <c r="C40" s="194">
        <v>54.166666666666664</v>
      </c>
      <c r="D40" s="195">
        <v>66.666666666666657</v>
      </c>
      <c r="E40" s="194">
        <v>20.833333333333336</v>
      </c>
      <c r="F40" s="194">
        <v>33.333333333333329</v>
      </c>
      <c r="G40" s="194">
        <v>33.333333333333329</v>
      </c>
      <c r="H40" s="194">
        <v>37.777777777777779</v>
      </c>
      <c r="I40" s="194">
        <v>40</v>
      </c>
      <c r="J40" s="194">
        <v>45.833333333333329</v>
      </c>
      <c r="K40" s="196">
        <v>331.9444444444444</v>
      </c>
      <c r="L40" s="196">
        <v>41.49305555555555</v>
      </c>
      <c r="M40" s="196">
        <v>669.86122685185182</v>
      </c>
      <c r="N40" s="194">
        <v>1105</v>
      </c>
      <c r="O40" s="190" t="s">
        <v>74</v>
      </c>
      <c r="P40" s="191">
        <v>26</v>
      </c>
    </row>
    <row r="41" spans="1:16" s="1" customFormat="1" ht="11.25" customHeight="1">
      <c r="A41" s="192">
        <v>140</v>
      </c>
      <c r="B41" s="193" t="s">
        <v>124</v>
      </c>
      <c r="C41" s="194">
        <v>41.666666666666671</v>
      </c>
      <c r="D41" s="195">
        <v>66.666666666666657</v>
      </c>
      <c r="E41" s="194">
        <v>33.333333333333329</v>
      </c>
      <c r="F41" s="194">
        <v>41.666666666666671</v>
      </c>
      <c r="G41" s="194">
        <v>37.5</v>
      </c>
      <c r="H41" s="194">
        <v>31.111111111111111</v>
      </c>
      <c r="I41" s="194">
        <v>30</v>
      </c>
      <c r="J41" s="194">
        <v>41.666666666666671</v>
      </c>
      <c r="K41" s="196">
        <v>323.61111111111114</v>
      </c>
      <c r="L41" s="196">
        <v>40.451388888888893</v>
      </c>
      <c r="M41" s="196">
        <v>758.60844907407318</v>
      </c>
      <c r="N41" s="194">
        <v>1106</v>
      </c>
      <c r="O41" s="190" t="s">
        <v>74</v>
      </c>
      <c r="P41" s="191">
        <v>33</v>
      </c>
    </row>
    <row r="42" spans="1:16" s="1" customFormat="1" ht="11.25" customHeight="1">
      <c r="A42" s="192">
        <v>58</v>
      </c>
      <c r="B42" s="193" t="s">
        <v>96</v>
      </c>
      <c r="C42" s="194">
        <v>37.5</v>
      </c>
      <c r="D42" s="195">
        <v>66.666666666666657</v>
      </c>
      <c r="E42" s="194">
        <v>41.666666666666671</v>
      </c>
      <c r="F42" s="194">
        <v>66.666666666666657</v>
      </c>
      <c r="G42" s="194">
        <v>45.833333333333329</v>
      </c>
      <c r="H42" s="194">
        <v>40</v>
      </c>
      <c r="I42" s="194">
        <v>40</v>
      </c>
      <c r="J42" s="194">
        <v>37.5</v>
      </c>
      <c r="K42" s="196">
        <v>375.83333333333331</v>
      </c>
      <c r="L42" s="196">
        <v>46.979166666666664</v>
      </c>
      <c r="M42" s="196">
        <v>236.36214393380089</v>
      </c>
      <c r="N42" s="194">
        <v>1104</v>
      </c>
      <c r="O42" s="190" t="s">
        <v>74</v>
      </c>
      <c r="P42" s="191">
        <v>5</v>
      </c>
    </row>
    <row r="43" spans="1:16" s="1" customFormat="1" ht="11.25" customHeight="1">
      <c r="A43" s="192">
        <v>163</v>
      </c>
      <c r="B43" s="193" t="s">
        <v>157</v>
      </c>
      <c r="C43" s="194">
        <v>50</v>
      </c>
      <c r="D43" s="195">
        <v>62.5</v>
      </c>
      <c r="E43" s="194">
        <v>33.333333333333329</v>
      </c>
      <c r="F43" s="194">
        <v>16.666666666666664</v>
      </c>
      <c r="G43" s="194">
        <v>20.833333333333336</v>
      </c>
      <c r="H43" s="194">
        <v>44.444444444444443</v>
      </c>
      <c r="I43" s="194">
        <v>26.666666666666668</v>
      </c>
      <c r="J43" s="194">
        <v>29.166666666666668</v>
      </c>
      <c r="K43" s="196">
        <v>283.61111111111109</v>
      </c>
      <c r="L43" s="196">
        <v>35.451388888888886</v>
      </c>
      <c r="M43" s="196">
        <v>947</v>
      </c>
      <c r="N43" s="194">
        <v>1103</v>
      </c>
      <c r="O43" s="190" t="s">
        <v>73</v>
      </c>
      <c r="P43" s="191">
        <v>66</v>
      </c>
    </row>
    <row r="44" spans="1:16" s="1" customFormat="1" ht="11.25" customHeight="1">
      <c r="A44" s="192">
        <v>99</v>
      </c>
      <c r="B44" s="193" t="s">
        <v>97</v>
      </c>
      <c r="C44" s="194">
        <v>45.833333333333329</v>
      </c>
      <c r="D44" s="195">
        <v>62.5</v>
      </c>
      <c r="E44" s="194">
        <v>54.166666666666664</v>
      </c>
      <c r="F44" s="194">
        <v>33.333333333333329</v>
      </c>
      <c r="G44" s="194">
        <v>41.666666666666671</v>
      </c>
      <c r="H44" s="194">
        <v>66.666666666666657</v>
      </c>
      <c r="I44" s="194">
        <v>46.666666666666664</v>
      </c>
      <c r="J44" s="194">
        <v>25</v>
      </c>
      <c r="K44" s="196">
        <v>375.83333333333331</v>
      </c>
      <c r="L44" s="196">
        <v>46.979166666666664</v>
      </c>
      <c r="M44" s="196">
        <v>236.36214393380089</v>
      </c>
      <c r="N44" s="194">
        <v>1105</v>
      </c>
      <c r="O44" s="190" t="s">
        <v>74</v>
      </c>
      <c r="P44" s="191">
        <v>6</v>
      </c>
    </row>
    <row r="45" spans="1:16" s="1" customFormat="1" ht="11.25" customHeight="1">
      <c r="A45" s="192">
        <v>88</v>
      </c>
      <c r="B45" s="193" t="s">
        <v>138</v>
      </c>
      <c r="C45" s="194">
        <v>50</v>
      </c>
      <c r="D45" s="195">
        <v>58.333333333333336</v>
      </c>
      <c r="E45" s="194">
        <v>25</v>
      </c>
      <c r="F45" s="194">
        <v>29.166666666666668</v>
      </c>
      <c r="G45" s="194">
        <v>20.833333333333336</v>
      </c>
      <c r="H45" s="194">
        <v>35.555555555555557</v>
      </c>
      <c r="I45" s="194">
        <v>56.666666666666664</v>
      </c>
      <c r="J45" s="194">
        <v>29.166666666666668</v>
      </c>
      <c r="K45" s="196">
        <v>304.72222222222229</v>
      </c>
      <c r="L45" s="196">
        <v>38.090277777777786</v>
      </c>
      <c r="M45" s="196">
        <v>888</v>
      </c>
      <c r="N45" s="194">
        <v>1103</v>
      </c>
      <c r="O45" s="190" t="s">
        <v>73</v>
      </c>
      <c r="P45" s="191">
        <v>47</v>
      </c>
    </row>
    <row r="46" spans="1:16" s="1" customFormat="1" ht="11.25" customHeight="1">
      <c r="A46" s="192">
        <v>4</v>
      </c>
      <c r="B46" s="193" t="s">
        <v>106</v>
      </c>
      <c r="C46" s="194">
        <v>41.666666666666671</v>
      </c>
      <c r="D46" s="195">
        <v>58.333333333333336</v>
      </c>
      <c r="E46" s="194">
        <v>41.666666666666671</v>
      </c>
      <c r="F46" s="194">
        <v>50</v>
      </c>
      <c r="G46" s="194">
        <v>50</v>
      </c>
      <c r="H46" s="194">
        <v>37.777777777777779</v>
      </c>
      <c r="I46" s="194">
        <v>43.333333333333336</v>
      </c>
      <c r="J46" s="194">
        <v>37.5</v>
      </c>
      <c r="K46" s="196">
        <v>360.27777777777777</v>
      </c>
      <c r="L46" s="196">
        <v>45.034722222222221</v>
      </c>
      <c r="M46" s="196">
        <v>356.94701710224638</v>
      </c>
      <c r="N46" s="194">
        <v>1101</v>
      </c>
      <c r="O46" s="190" t="s">
        <v>73</v>
      </c>
      <c r="P46" s="191">
        <v>15</v>
      </c>
    </row>
    <row r="47" spans="1:16" s="1" customFormat="1" ht="11.25" customHeight="1">
      <c r="A47" s="192">
        <v>152</v>
      </c>
      <c r="B47" s="193" t="s">
        <v>102</v>
      </c>
      <c r="C47" s="194">
        <v>41.666666666666671</v>
      </c>
      <c r="D47" s="195">
        <v>58.333333333333336</v>
      </c>
      <c r="E47" s="194">
        <v>33.333333333333329</v>
      </c>
      <c r="F47" s="194">
        <v>45.833333333333329</v>
      </c>
      <c r="G47" s="194">
        <v>54.166666666666664</v>
      </c>
      <c r="H47" s="194">
        <v>46.666666666666664</v>
      </c>
      <c r="I47" s="194">
        <v>46.666666666666664</v>
      </c>
      <c r="J47" s="194">
        <v>41.666666666666671</v>
      </c>
      <c r="K47" s="196">
        <v>368.33333333333331</v>
      </c>
      <c r="L47" s="196">
        <v>46.041666666666664</v>
      </c>
      <c r="M47" s="196">
        <v>288.33273325499135</v>
      </c>
      <c r="N47" s="194">
        <v>1102</v>
      </c>
      <c r="O47" s="190" t="s">
        <v>73</v>
      </c>
      <c r="P47" s="191">
        <v>11</v>
      </c>
    </row>
    <row r="48" spans="1:16" s="1" customFormat="1" ht="11.25" customHeight="1">
      <c r="A48" s="192">
        <v>74</v>
      </c>
      <c r="B48" s="193" t="s">
        <v>187</v>
      </c>
      <c r="C48" s="194">
        <v>29.166666666666668</v>
      </c>
      <c r="D48" s="195">
        <v>58.333333333333336</v>
      </c>
      <c r="E48" s="194">
        <v>29.166666666666668</v>
      </c>
      <c r="F48" s="194">
        <v>29.166666666666668</v>
      </c>
      <c r="G48" s="194">
        <v>33.333333333333329</v>
      </c>
      <c r="H48" s="194">
        <v>46.666666666666664</v>
      </c>
      <c r="I48" s="194">
        <v>20</v>
      </c>
      <c r="J48" s="194">
        <v>4.1666666666666661</v>
      </c>
      <c r="K48" s="196">
        <v>250</v>
      </c>
      <c r="L48" s="196">
        <v>31.25</v>
      </c>
      <c r="M48" s="196">
        <v>959</v>
      </c>
      <c r="N48" s="194">
        <v>1101</v>
      </c>
      <c r="O48" s="190" t="s">
        <v>73</v>
      </c>
      <c r="P48" s="191">
        <v>96</v>
      </c>
    </row>
    <row r="49" spans="1:16" s="1" customFormat="1" ht="11.25" customHeight="1">
      <c r="A49" s="192">
        <v>79</v>
      </c>
      <c r="B49" s="193" t="s">
        <v>119</v>
      </c>
      <c r="C49" s="194">
        <v>29.166666666666668</v>
      </c>
      <c r="D49" s="195">
        <v>58.333333333333336</v>
      </c>
      <c r="E49" s="194">
        <v>20.833333333333336</v>
      </c>
      <c r="F49" s="194">
        <v>50</v>
      </c>
      <c r="G49" s="194">
        <v>58.333333333333336</v>
      </c>
      <c r="H49" s="194">
        <v>40</v>
      </c>
      <c r="I49" s="194">
        <v>33.333333333333329</v>
      </c>
      <c r="J49" s="194">
        <v>37.5</v>
      </c>
      <c r="K49" s="196">
        <v>327.5</v>
      </c>
      <c r="L49" s="196">
        <v>40.9375</v>
      </c>
      <c r="M49" s="196">
        <v>718.34937499999978</v>
      </c>
      <c r="N49" s="194">
        <v>1102</v>
      </c>
      <c r="O49" s="190" t="s">
        <v>73</v>
      </c>
      <c r="P49" s="191">
        <v>28</v>
      </c>
    </row>
    <row r="50" spans="1:16" s="1" customFormat="1" ht="11.25" customHeight="1">
      <c r="A50" s="192">
        <v>118</v>
      </c>
      <c r="B50" s="193" t="s">
        <v>126</v>
      </c>
      <c r="C50" s="194">
        <v>25</v>
      </c>
      <c r="D50" s="195">
        <v>58.333333333333336</v>
      </c>
      <c r="E50" s="194">
        <v>41.666666666666671</v>
      </c>
      <c r="F50" s="194">
        <v>41.666666666666671</v>
      </c>
      <c r="G50" s="194">
        <v>50</v>
      </c>
      <c r="H50" s="194">
        <v>48.888888888888886</v>
      </c>
      <c r="I50" s="194">
        <v>30</v>
      </c>
      <c r="J50" s="194">
        <v>25</v>
      </c>
      <c r="K50" s="196">
        <v>320.55555555555554</v>
      </c>
      <c r="L50" s="196">
        <v>40.069444444444443</v>
      </c>
      <c r="M50" s="196">
        <v>788.82101851851894</v>
      </c>
      <c r="N50" s="194">
        <v>1102</v>
      </c>
      <c r="O50" s="190" t="s">
        <v>73</v>
      </c>
      <c r="P50" s="191">
        <v>35</v>
      </c>
    </row>
    <row r="51" spans="1:16" s="1" customFormat="1" ht="11.25" customHeight="1">
      <c r="A51" s="192">
        <v>10</v>
      </c>
      <c r="B51" s="193" t="s">
        <v>140</v>
      </c>
      <c r="C51" s="194">
        <v>12.5</v>
      </c>
      <c r="D51" s="195">
        <v>58.333333333333336</v>
      </c>
      <c r="E51" s="194">
        <v>25</v>
      </c>
      <c r="F51" s="194">
        <v>45.833333333333329</v>
      </c>
      <c r="G51" s="194">
        <v>70.833333333333343</v>
      </c>
      <c r="H51" s="194">
        <v>31.111111111111111</v>
      </c>
      <c r="I51" s="194">
        <v>30</v>
      </c>
      <c r="J51" s="194">
        <v>29.166666666666668</v>
      </c>
      <c r="K51" s="196">
        <v>302.77777777777783</v>
      </c>
      <c r="L51" s="196">
        <v>37.847222222222229</v>
      </c>
      <c r="M51" s="196">
        <v>897</v>
      </c>
      <c r="N51" s="194">
        <v>1102</v>
      </c>
      <c r="O51" s="190" t="s">
        <v>73</v>
      </c>
      <c r="P51" s="191">
        <v>49</v>
      </c>
    </row>
    <row r="52" spans="1:16" s="1" customFormat="1" ht="11.25" customHeight="1">
      <c r="A52" s="192">
        <v>84</v>
      </c>
      <c r="B52" s="193" t="s">
        <v>101</v>
      </c>
      <c r="C52" s="194">
        <v>50</v>
      </c>
      <c r="D52" s="195">
        <v>54.166666666666664</v>
      </c>
      <c r="E52" s="194">
        <v>33.333333333333329</v>
      </c>
      <c r="F52" s="194">
        <v>41.666666666666671</v>
      </c>
      <c r="G52" s="194">
        <v>66.666666666666657</v>
      </c>
      <c r="H52" s="194">
        <v>40</v>
      </c>
      <c r="I52" s="194">
        <v>36.666666666666664</v>
      </c>
      <c r="J52" s="194">
        <v>45.833333333333329</v>
      </c>
      <c r="K52" s="196">
        <v>368.33333333333337</v>
      </c>
      <c r="L52" s="196">
        <v>46.041666666666671</v>
      </c>
      <c r="M52" s="196">
        <v>288.33273325499084</v>
      </c>
      <c r="N52" s="194">
        <v>1102</v>
      </c>
      <c r="O52" s="190" t="s">
        <v>73</v>
      </c>
      <c r="P52" s="191">
        <v>10</v>
      </c>
    </row>
    <row r="53" spans="1:16" s="1" customFormat="1" ht="11.25" customHeight="1">
      <c r="A53" s="192">
        <v>130</v>
      </c>
      <c r="B53" s="193" t="s">
        <v>145</v>
      </c>
      <c r="C53" s="194">
        <v>45.833333333333329</v>
      </c>
      <c r="D53" s="195">
        <v>54.166666666666664</v>
      </c>
      <c r="E53" s="194">
        <v>16.666666666666664</v>
      </c>
      <c r="F53" s="194">
        <v>50</v>
      </c>
      <c r="G53" s="194">
        <v>20.833333333333336</v>
      </c>
      <c r="H53" s="194">
        <v>42.222222222222221</v>
      </c>
      <c r="I53" s="194">
        <v>33.333333333333329</v>
      </c>
      <c r="J53" s="194">
        <v>33.333333333333329</v>
      </c>
      <c r="K53" s="196">
        <v>296.38888888888886</v>
      </c>
      <c r="L53" s="196">
        <v>37.048611111111107</v>
      </c>
      <c r="M53" s="196">
        <v>922</v>
      </c>
      <c r="N53" s="194">
        <v>1104</v>
      </c>
      <c r="O53" s="190" t="s">
        <v>74</v>
      </c>
      <c r="P53" s="191">
        <v>54</v>
      </c>
    </row>
    <row r="54" spans="1:16" s="1" customFormat="1" ht="11.25" customHeight="1">
      <c r="A54" s="192">
        <v>2</v>
      </c>
      <c r="B54" s="193" t="s">
        <v>129</v>
      </c>
      <c r="C54" s="194">
        <v>41.666666666666671</v>
      </c>
      <c r="D54" s="195">
        <v>54.166666666666664</v>
      </c>
      <c r="E54" s="194">
        <v>37.5</v>
      </c>
      <c r="F54" s="194">
        <v>25</v>
      </c>
      <c r="G54" s="194">
        <v>50</v>
      </c>
      <c r="H54" s="194">
        <v>51.111111111111107</v>
      </c>
      <c r="I54" s="194">
        <v>40</v>
      </c>
      <c r="J54" s="194">
        <v>16.666666666666664</v>
      </c>
      <c r="K54" s="196">
        <v>316.11111111111114</v>
      </c>
      <c r="L54" s="196">
        <v>39.513888888888893</v>
      </c>
      <c r="M54" s="196">
        <v>818</v>
      </c>
      <c r="N54" s="194">
        <v>1101</v>
      </c>
      <c r="O54" s="190" t="s">
        <v>73</v>
      </c>
      <c r="P54" s="191">
        <v>38</v>
      </c>
    </row>
    <row r="55" spans="1:16" s="1" customFormat="1" ht="11.25" customHeight="1">
      <c r="A55" s="192">
        <v>117</v>
      </c>
      <c r="B55" s="193" t="s">
        <v>144</v>
      </c>
      <c r="C55" s="194">
        <v>33.333333333333329</v>
      </c>
      <c r="D55" s="195">
        <v>54.166666666666664</v>
      </c>
      <c r="E55" s="194">
        <v>25</v>
      </c>
      <c r="F55" s="194">
        <v>41.666666666666671</v>
      </c>
      <c r="G55" s="194">
        <v>50</v>
      </c>
      <c r="H55" s="194">
        <v>35.555555555555557</v>
      </c>
      <c r="I55" s="194">
        <v>40</v>
      </c>
      <c r="J55" s="194">
        <v>16.666666666666664</v>
      </c>
      <c r="K55" s="196">
        <v>296.38888888888891</v>
      </c>
      <c r="L55" s="196">
        <v>37.048611111111114</v>
      </c>
      <c r="M55" s="196">
        <v>922</v>
      </c>
      <c r="N55" s="194">
        <v>1102</v>
      </c>
      <c r="O55" s="190" t="s">
        <v>73</v>
      </c>
      <c r="P55" s="191">
        <v>53</v>
      </c>
    </row>
    <row r="56" spans="1:16" s="1" customFormat="1" ht="11.25" customHeight="1">
      <c r="A56" s="192">
        <v>5</v>
      </c>
      <c r="B56" s="193" t="s">
        <v>160</v>
      </c>
      <c r="C56" s="194">
        <v>29.166666666666668</v>
      </c>
      <c r="D56" s="195">
        <v>54.166666666666664</v>
      </c>
      <c r="E56" s="194">
        <v>33.333333333333329</v>
      </c>
      <c r="F56" s="194">
        <v>29.166666666666668</v>
      </c>
      <c r="G56" s="194">
        <v>50</v>
      </c>
      <c r="H56" s="194">
        <v>42.222222222222221</v>
      </c>
      <c r="I56" s="194">
        <v>23.333333333333332</v>
      </c>
      <c r="J56" s="194">
        <v>20.833333333333336</v>
      </c>
      <c r="K56" s="196">
        <v>282.22222222222217</v>
      </c>
      <c r="L56" s="196">
        <v>35.277777777777771</v>
      </c>
      <c r="M56" s="196">
        <v>947</v>
      </c>
      <c r="N56" s="194">
        <v>1101</v>
      </c>
      <c r="O56" s="190" t="s">
        <v>73</v>
      </c>
      <c r="P56" s="191">
        <v>69</v>
      </c>
    </row>
    <row r="57" spans="1:16" s="1" customFormat="1" ht="11.25" customHeight="1">
      <c r="A57" s="192">
        <v>18</v>
      </c>
      <c r="B57" s="193" t="s">
        <v>177</v>
      </c>
      <c r="C57" s="194">
        <v>29.166666666666668</v>
      </c>
      <c r="D57" s="195">
        <v>54.166666666666664</v>
      </c>
      <c r="E57" s="194">
        <v>37.5</v>
      </c>
      <c r="F57" s="194">
        <v>8.3333333333333321</v>
      </c>
      <c r="G57" s="194">
        <v>20.833333333333336</v>
      </c>
      <c r="H57" s="194">
        <v>28.888888888888886</v>
      </c>
      <c r="I57" s="194">
        <v>43.333333333333336</v>
      </c>
      <c r="J57" s="194">
        <v>37.5</v>
      </c>
      <c r="K57" s="196">
        <v>259.72222222222223</v>
      </c>
      <c r="L57" s="196">
        <v>32.465277777777779</v>
      </c>
      <c r="M57" s="196">
        <v>955</v>
      </c>
      <c r="N57" s="194">
        <v>1103</v>
      </c>
      <c r="O57" s="190" t="s">
        <v>73</v>
      </c>
      <c r="P57" s="191">
        <v>86</v>
      </c>
    </row>
    <row r="58" spans="1:16" s="1" customFormat="1" ht="11.25" customHeight="1">
      <c r="A58" s="192">
        <v>73</v>
      </c>
      <c r="B58" s="193" t="s">
        <v>116</v>
      </c>
      <c r="C58" s="194">
        <v>25</v>
      </c>
      <c r="D58" s="195">
        <v>54.166666666666664</v>
      </c>
      <c r="E58" s="194">
        <v>37.5</v>
      </c>
      <c r="F58" s="194">
        <v>58.333333333333336</v>
      </c>
      <c r="G58" s="194">
        <v>62.5</v>
      </c>
      <c r="H58" s="194">
        <v>48.888888888888886</v>
      </c>
      <c r="I58" s="194">
        <v>26.666666666666668</v>
      </c>
      <c r="J58" s="194">
        <v>20.833333333333336</v>
      </c>
      <c r="K58" s="196">
        <v>333.88888888888891</v>
      </c>
      <c r="L58" s="196">
        <v>41.736111111111114</v>
      </c>
      <c r="M58" s="196">
        <v>647.81657407407329</v>
      </c>
      <c r="N58" s="194">
        <v>1101</v>
      </c>
      <c r="O58" s="190" t="s">
        <v>73</v>
      </c>
      <c r="P58" s="191">
        <v>25</v>
      </c>
    </row>
    <row r="59" spans="1:16" s="1" customFormat="1" ht="11.25" customHeight="1">
      <c r="A59" s="192">
        <v>3</v>
      </c>
      <c r="B59" s="193" t="s">
        <v>100</v>
      </c>
      <c r="C59" s="194">
        <v>62.5</v>
      </c>
      <c r="D59" s="195">
        <v>50</v>
      </c>
      <c r="E59" s="194">
        <v>37.5</v>
      </c>
      <c r="F59" s="194">
        <v>50</v>
      </c>
      <c r="G59" s="194">
        <v>62.5</v>
      </c>
      <c r="H59" s="194">
        <v>44.444444444444443</v>
      </c>
      <c r="I59" s="194">
        <v>36.666666666666664</v>
      </c>
      <c r="J59" s="194">
        <v>25</v>
      </c>
      <c r="K59" s="196">
        <v>368.61111111111114</v>
      </c>
      <c r="L59" s="196">
        <v>46.076388888888893</v>
      </c>
      <c r="M59" s="196">
        <v>286.21807662844122</v>
      </c>
      <c r="N59" s="194">
        <v>1101</v>
      </c>
      <c r="O59" s="190" t="s">
        <v>73</v>
      </c>
      <c r="P59" s="191">
        <v>9</v>
      </c>
    </row>
    <row r="60" spans="1:16" s="1" customFormat="1" ht="11.25" customHeight="1">
      <c r="A60" s="192">
        <v>110</v>
      </c>
      <c r="B60" s="193" t="s">
        <v>110</v>
      </c>
      <c r="C60" s="194">
        <v>58.333333333333336</v>
      </c>
      <c r="D60" s="195">
        <v>50</v>
      </c>
      <c r="E60" s="194">
        <v>33.333333333333329</v>
      </c>
      <c r="F60" s="194">
        <v>41.666666666666671</v>
      </c>
      <c r="G60" s="194">
        <v>58.333333333333336</v>
      </c>
      <c r="H60" s="194">
        <v>51.111111111111107</v>
      </c>
      <c r="I60" s="194">
        <v>26.666666666666668</v>
      </c>
      <c r="J60" s="194">
        <v>29.166666666666668</v>
      </c>
      <c r="K60" s="196">
        <v>348.6111111111112</v>
      </c>
      <c r="L60" s="196">
        <v>43.5763888888889</v>
      </c>
      <c r="M60" s="196">
        <v>481.21249999999918</v>
      </c>
      <c r="N60" s="194">
        <v>1101</v>
      </c>
      <c r="O60" s="190" t="s">
        <v>73</v>
      </c>
      <c r="P60" s="191">
        <v>19</v>
      </c>
    </row>
    <row r="61" spans="1:16" s="1" customFormat="1" ht="11.25" customHeight="1">
      <c r="A61" s="192">
        <v>113</v>
      </c>
      <c r="B61" s="193" t="s">
        <v>105</v>
      </c>
      <c r="C61" s="194">
        <v>54.166666666666664</v>
      </c>
      <c r="D61" s="195">
        <v>50</v>
      </c>
      <c r="E61" s="194">
        <v>37.5</v>
      </c>
      <c r="F61" s="194">
        <v>45.833333333333329</v>
      </c>
      <c r="G61" s="194">
        <v>54.166666666666664</v>
      </c>
      <c r="H61" s="194">
        <v>44.444444444444443</v>
      </c>
      <c r="I61" s="194">
        <v>33.333333333333329</v>
      </c>
      <c r="J61" s="194">
        <v>41.666666666666671</v>
      </c>
      <c r="K61" s="196">
        <v>361.11111111111109</v>
      </c>
      <c r="L61" s="196">
        <v>45.138888888888886</v>
      </c>
      <c r="M61" s="196">
        <v>349.15083679550071</v>
      </c>
      <c r="N61" s="194">
        <v>1101</v>
      </c>
      <c r="O61" s="190" t="s">
        <v>73</v>
      </c>
      <c r="P61" s="191">
        <v>14</v>
      </c>
    </row>
    <row r="62" spans="1:16" s="1" customFormat="1" ht="11.25" customHeight="1">
      <c r="A62" s="192">
        <v>160</v>
      </c>
      <c r="B62" s="193" t="s">
        <v>172</v>
      </c>
      <c r="C62" s="194">
        <v>54.166666666666664</v>
      </c>
      <c r="D62" s="195">
        <v>50</v>
      </c>
      <c r="E62" s="194">
        <v>20.833333333333336</v>
      </c>
      <c r="F62" s="194">
        <v>29.166666666666668</v>
      </c>
      <c r="G62" s="194">
        <v>16.666666666666664</v>
      </c>
      <c r="H62" s="194">
        <v>40</v>
      </c>
      <c r="I62" s="194">
        <v>30</v>
      </c>
      <c r="J62" s="194">
        <v>25</v>
      </c>
      <c r="K62" s="196">
        <v>265.83333333333331</v>
      </c>
      <c r="L62" s="196">
        <v>33.229166666666664</v>
      </c>
      <c r="M62" s="196">
        <v>955</v>
      </c>
      <c r="N62" s="194">
        <v>1103</v>
      </c>
      <c r="O62" s="190" t="s">
        <v>73</v>
      </c>
      <c r="P62" s="191">
        <v>81</v>
      </c>
    </row>
    <row r="63" spans="1:16" s="1" customFormat="1" ht="11.25" customHeight="1">
      <c r="A63" s="192">
        <v>34</v>
      </c>
      <c r="B63" s="193" t="s">
        <v>114</v>
      </c>
      <c r="C63" s="194">
        <v>45.833333333333329</v>
      </c>
      <c r="D63" s="195">
        <v>50</v>
      </c>
      <c r="E63" s="194">
        <v>20.833333333333336</v>
      </c>
      <c r="F63" s="194">
        <v>50</v>
      </c>
      <c r="G63" s="194">
        <v>58.333333333333336</v>
      </c>
      <c r="H63" s="194">
        <v>37.777777777777779</v>
      </c>
      <c r="I63" s="194">
        <v>36.666666666666664</v>
      </c>
      <c r="J63" s="194">
        <v>37.5</v>
      </c>
      <c r="K63" s="196">
        <v>336.94444444444446</v>
      </c>
      <c r="L63" s="196">
        <v>42.118055555555557</v>
      </c>
      <c r="M63" s="196">
        <v>612.15289351851789</v>
      </c>
      <c r="N63" s="194">
        <v>1106</v>
      </c>
      <c r="O63" s="190" t="s">
        <v>74</v>
      </c>
      <c r="P63" s="191">
        <v>23</v>
      </c>
    </row>
    <row r="64" spans="1:16" s="1" customFormat="1" ht="11.25" customHeight="1">
      <c r="A64" s="192">
        <v>33</v>
      </c>
      <c r="B64" s="193" t="s">
        <v>137</v>
      </c>
      <c r="C64" s="194">
        <v>45.833333333333329</v>
      </c>
      <c r="D64" s="195">
        <v>50</v>
      </c>
      <c r="E64" s="194">
        <v>20.833333333333336</v>
      </c>
      <c r="F64" s="194">
        <v>45.833333333333329</v>
      </c>
      <c r="G64" s="194">
        <v>29.166666666666668</v>
      </c>
      <c r="H64" s="194">
        <v>35.555555555555557</v>
      </c>
      <c r="I64" s="194">
        <v>36.666666666666664</v>
      </c>
      <c r="J64" s="194">
        <v>41.666666666666671</v>
      </c>
      <c r="K64" s="196">
        <v>305.5555555555556</v>
      </c>
      <c r="L64" s="196">
        <v>38.19444444444445</v>
      </c>
      <c r="M64" s="196">
        <v>884</v>
      </c>
      <c r="N64" s="194">
        <v>1106</v>
      </c>
      <c r="O64" s="190" t="s">
        <v>74</v>
      </c>
      <c r="P64" s="191">
        <v>46</v>
      </c>
    </row>
    <row r="65" spans="1:16" s="1" customFormat="1" ht="11.25" customHeight="1">
      <c r="A65" s="192">
        <v>46</v>
      </c>
      <c r="B65" s="193" t="s">
        <v>112</v>
      </c>
      <c r="C65" s="194">
        <v>41.666666666666671</v>
      </c>
      <c r="D65" s="195">
        <v>50</v>
      </c>
      <c r="E65" s="194">
        <v>41.666666666666671</v>
      </c>
      <c r="F65" s="194">
        <v>37.5</v>
      </c>
      <c r="G65" s="194">
        <v>66.666666666666657</v>
      </c>
      <c r="H65" s="194">
        <v>42.222222222222221</v>
      </c>
      <c r="I65" s="194">
        <v>16.666666666666664</v>
      </c>
      <c r="J65" s="194">
        <v>41.666666666666671</v>
      </c>
      <c r="K65" s="196">
        <v>338.0555555555556</v>
      </c>
      <c r="L65" s="196">
        <v>42.25694444444445</v>
      </c>
      <c r="M65" s="196">
        <v>597.20749999999953</v>
      </c>
      <c r="N65" s="194">
        <v>1102</v>
      </c>
      <c r="O65" s="190" t="s">
        <v>73</v>
      </c>
      <c r="P65" s="191">
        <v>21</v>
      </c>
    </row>
    <row r="66" spans="1:16" s="1" customFormat="1" ht="11.25" customHeight="1">
      <c r="A66" s="192">
        <v>9</v>
      </c>
      <c r="B66" s="193" t="s">
        <v>147</v>
      </c>
      <c r="C66" s="194">
        <v>37.5</v>
      </c>
      <c r="D66" s="195">
        <v>50</v>
      </c>
      <c r="E66" s="194">
        <v>25</v>
      </c>
      <c r="F66" s="194">
        <v>41.666666666666671</v>
      </c>
      <c r="G66" s="194">
        <v>41.666666666666671</v>
      </c>
      <c r="H66" s="194">
        <v>40</v>
      </c>
      <c r="I66" s="194">
        <v>30</v>
      </c>
      <c r="J66" s="194">
        <v>29.166666666666668</v>
      </c>
      <c r="K66" s="196">
        <v>295.00000000000006</v>
      </c>
      <c r="L66" s="196">
        <v>36.875000000000007</v>
      </c>
      <c r="M66" s="196">
        <v>926</v>
      </c>
      <c r="N66" s="194">
        <v>1102</v>
      </c>
      <c r="O66" s="190" t="s">
        <v>73</v>
      </c>
      <c r="P66" s="191">
        <v>56</v>
      </c>
    </row>
    <row r="67" spans="1:16" s="1" customFormat="1" ht="11.25" customHeight="1">
      <c r="A67" s="192">
        <v>166</v>
      </c>
      <c r="B67" s="193" t="s">
        <v>108</v>
      </c>
      <c r="C67" s="194">
        <v>37.5</v>
      </c>
      <c r="D67" s="195">
        <v>50</v>
      </c>
      <c r="E67" s="194">
        <v>45.833333333333329</v>
      </c>
      <c r="F67" s="194">
        <v>33.333333333333329</v>
      </c>
      <c r="G67" s="194">
        <v>50</v>
      </c>
      <c r="H67" s="194">
        <v>46.666666666666664</v>
      </c>
      <c r="I67" s="194">
        <v>40</v>
      </c>
      <c r="J67" s="194">
        <v>50</v>
      </c>
      <c r="K67" s="196">
        <v>353.33333333333331</v>
      </c>
      <c r="L67" s="196">
        <v>44.166666666666664</v>
      </c>
      <c r="M67" s="196">
        <v>429.32000000000016</v>
      </c>
      <c r="N67" s="194">
        <v>1104</v>
      </c>
      <c r="O67" s="190" t="s">
        <v>74</v>
      </c>
      <c r="P67" s="191">
        <v>17</v>
      </c>
    </row>
    <row r="68" spans="1:16" s="1" customFormat="1" ht="11.25" customHeight="1">
      <c r="A68" s="192">
        <v>66</v>
      </c>
      <c r="B68" s="193" t="s">
        <v>213</v>
      </c>
      <c r="C68" s="194">
        <v>37.5</v>
      </c>
      <c r="D68" s="195">
        <v>50</v>
      </c>
      <c r="E68" s="194">
        <v>16.666666666666664</v>
      </c>
      <c r="F68" s="194">
        <v>25</v>
      </c>
      <c r="G68" s="194">
        <v>20.833333333333336</v>
      </c>
      <c r="H68" s="194">
        <v>42.222222222222221</v>
      </c>
      <c r="I68" s="194">
        <v>26.666666666666668</v>
      </c>
      <c r="J68" s="194">
        <v>12.5</v>
      </c>
      <c r="K68" s="196">
        <v>231.38888888888889</v>
      </c>
      <c r="L68" s="196">
        <v>28.923611111111111</v>
      </c>
      <c r="M68" s="196">
        <v>967</v>
      </c>
      <c r="N68" s="194">
        <v>1106</v>
      </c>
      <c r="O68" s="190" t="s">
        <v>74</v>
      </c>
      <c r="P68" s="191">
        <v>124</v>
      </c>
    </row>
    <row r="69" spans="1:16" s="1" customFormat="1" ht="11.25" customHeight="1">
      <c r="A69" s="192">
        <v>51</v>
      </c>
      <c r="B69" s="193" t="s">
        <v>148</v>
      </c>
      <c r="C69" s="194">
        <v>33.333333333333329</v>
      </c>
      <c r="D69" s="195">
        <v>50</v>
      </c>
      <c r="E69" s="194">
        <v>37.5</v>
      </c>
      <c r="F69" s="194">
        <v>45.833333333333329</v>
      </c>
      <c r="G69" s="194">
        <v>29.166666666666668</v>
      </c>
      <c r="H69" s="194">
        <v>20</v>
      </c>
      <c r="I69" s="194">
        <v>33.333333333333329</v>
      </c>
      <c r="J69" s="194">
        <v>45.833333333333329</v>
      </c>
      <c r="K69" s="196">
        <v>294.99999999999994</v>
      </c>
      <c r="L69" s="196">
        <v>36.874999999999993</v>
      </c>
      <c r="M69" s="196">
        <v>926</v>
      </c>
      <c r="N69" s="194">
        <v>1103</v>
      </c>
      <c r="O69" s="190" t="s">
        <v>73</v>
      </c>
      <c r="P69" s="191">
        <v>57</v>
      </c>
    </row>
    <row r="70" spans="1:16" s="1" customFormat="1" ht="11.25" customHeight="1">
      <c r="A70" s="192">
        <v>28</v>
      </c>
      <c r="B70" s="193" t="s">
        <v>132</v>
      </c>
      <c r="C70" s="194">
        <v>33.333333333333329</v>
      </c>
      <c r="D70" s="195">
        <v>50</v>
      </c>
      <c r="E70" s="194">
        <v>20.833333333333336</v>
      </c>
      <c r="F70" s="194">
        <v>58.333333333333336</v>
      </c>
      <c r="G70" s="194">
        <v>45.833333333333329</v>
      </c>
      <c r="H70" s="194">
        <v>33.333333333333329</v>
      </c>
      <c r="I70" s="194">
        <v>43.333333333333336</v>
      </c>
      <c r="J70" s="194">
        <v>29.166666666666668</v>
      </c>
      <c r="K70" s="196">
        <v>314.16666666666663</v>
      </c>
      <c r="L70" s="196">
        <v>39.270833333333329</v>
      </c>
      <c r="M70" s="196">
        <v>832</v>
      </c>
      <c r="N70" s="194">
        <v>1105</v>
      </c>
      <c r="O70" s="190" t="s">
        <v>74</v>
      </c>
      <c r="P70" s="191">
        <v>41</v>
      </c>
    </row>
    <row r="71" spans="1:16" s="1" customFormat="1" ht="11.25" customHeight="1">
      <c r="A71" s="192">
        <v>145</v>
      </c>
      <c r="B71" s="193" t="s">
        <v>125</v>
      </c>
      <c r="C71" s="194">
        <v>29.166666666666668</v>
      </c>
      <c r="D71" s="195">
        <v>50</v>
      </c>
      <c r="E71" s="194">
        <v>37.5</v>
      </c>
      <c r="F71" s="194">
        <v>33.333333333333329</v>
      </c>
      <c r="G71" s="194">
        <v>70.833333333333343</v>
      </c>
      <c r="H71" s="194">
        <v>37.777777777777779</v>
      </c>
      <c r="I71" s="194">
        <v>40</v>
      </c>
      <c r="J71" s="194">
        <v>25</v>
      </c>
      <c r="K71" s="196">
        <v>323.61111111111114</v>
      </c>
      <c r="L71" s="196">
        <v>40.451388888888893</v>
      </c>
      <c r="M71" s="196">
        <v>758.60844907407318</v>
      </c>
      <c r="N71" s="194">
        <v>1101</v>
      </c>
      <c r="O71" s="190" t="s">
        <v>73</v>
      </c>
      <c r="P71" s="191">
        <v>34</v>
      </c>
    </row>
    <row r="72" spans="1:16" s="1" customFormat="1" ht="11.25" customHeight="1">
      <c r="A72" s="192">
        <v>112</v>
      </c>
      <c r="B72" s="193" t="s">
        <v>141</v>
      </c>
      <c r="C72" s="194">
        <v>29.166666666666668</v>
      </c>
      <c r="D72" s="195">
        <v>50</v>
      </c>
      <c r="E72" s="194">
        <v>25</v>
      </c>
      <c r="F72" s="194">
        <v>25</v>
      </c>
      <c r="G72" s="194">
        <v>58.333333333333336</v>
      </c>
      <c r="H72" s="194">
        <v>33.333333333333329</v>
      </c>
      <c r="I72" s="194">
        <v>46.666666666666664</v>
      </c>
      <c r="J72" s="194">
        <v>33.333333333333329</v>
      </c>
      <c r="K72" s="196">
        <v>300.83333333333337</v>
      </c>
      <c r="L72" s="196">
        <v>37.604166666666671</v>
      </c>
      <c r="M72" s="196">
        <v>906</v>
      </c>
      <c r="N72" s="194">
        <v>1101</v>
      </c>
      <c r="O72" s="190" t="s">
        <v>73</v>
      </c>
      <c r="P72" s="191">
        <v>50</v>
      </c>
    </row>
    <row r="73" spans="1:16" s="1" customFormat="1" ht="11.25" customHeight="1">
      <c r="A73" s="192">
        <v>81</v>
      </c>
      <c r="B73" s="193" t="s">
        <v>166</v>
      </c>
      <c r="C73" s="194">
        <v>29.166666666666668</v>
      </c>
      <c r="D73" s="195">
        <v>50</v>
      </c>
      <c r="E73" s="194">
        <v>16.666666666666664</v>
      </c>
      <c r="F73" s="194">
        <v>37.5</v>
      </c>
      <c r="G73" s="194">
        <v>37.5</v>
      </c>
      <c r="H73" s="194">
        <v>35.555555555555557</v>
      </c>
      <c r="I73" s="194">
        <v>36.666666666666664</v>
      </c>
      <c r="J73" s="194">
        <v>29.166666666666668</v>
      </c>
      <c r="K73" s="196">
        <v>272.22222222222223</v>
      </c>
      <c r="L73" s="196">
        <v>34.027777777777779</v>
      </c>
      <c r="M73" s="196">
        <v>951</v>
      </c>
      <c r="N73" s="194">
        <v>1102</v>
      </c>
      <c r="O73" s="190" t="s">
        <v>73</v>
      </c>
      <c r="P73" s="191">
        <v>75</v>
      </c>
    </row>
    <row r="74" spans="1:16" s="1" customFormat="1" ht="11.25" customHeight="1">
      <c r="A74" s="192">
        <v>146</v>
      </c>
      <c r="B74" s="193" t="s">
        <v>130</v>
      </c>
      <c r="C74" s="194">
        <v>25</v>
      </c>
      <c r="D74" s="195">
        <v>50</v>
      </c>
      <c r="E74" s="194">
        <v>33.333333333333329</v>
      </c>
      <c r="F74" s="194">
        <v>45.833333333333329</v>
      </c>
      <c r="G74" s="194">
        <v>45.833333333333329</v>
      </c>
      <c r="H74" s="194">
        <v>37.777777777777779</v>
      </c>
      <c r="I74" s="194">
        <v>36.666666666666664</v>
      </c>
      <c r="J74" s="194">
        <v>41.666666666666671</v>
      </c>
      <c r="K74" s="196">
        <v>316.11111111111114</v>
      </c>
      <c r="L74" s="196">
        <v>39.513888888888893</v>
      </c>
      <c r="M74" s="196">
        <v>818</v>
      </c>
      <c r="N74" s="194">
        <v>1101</v>
      </c>
      <c r="O74" s="190" t="s">
        <v>73</v>
      </c>
      <c r="P74" s="191">
        <v>39</v>
      </c>
    </row>
    <row r="75" spans="1:16" s="1" customFormat="1" ht="11.25" customHeight="1">
      <c r="A75" s="192">
        <v>138</v>
      </c>
      <c r="B75" s="193" t="s">
        <v>136</v>
      </c>
      <c r="C75" s="194">
        <v>25</v>
      </c>
      <c r="D75" s="195">
        <v>50</v>
      </c>
      <c r="E75" s="194">
        <v>54.166666666666664</v>
      </c>
      <c r="F75" s="194">
        <v>29.166666666666668</v>
      </c>
      <c r="G75" s="194">
        <v>50</v>
      </c>
      <c r="H75" s="194">
        <v>26.666666666666668</v>
      </c>
      <c r="I75" s="194">
        <v>46.666666666666664</v>
      </c>
      <c r="J75" s="194">
        <v>25</v>
      </c>
      <c r="K75" s="196">
        <v>306.66666666666663</v>
      </c>
      <c r="L75" s="196">
        <v>38.333333333333329</v>
      </c>
      <c r="M75" s="196">
        <v>878</v>
      </c>
      <c r="N75" s="194">
        <v>1106</v>
      </c>
      <c r="O75" s="190" t="s">
        <v>74</v>
      </c>
      <c r="P75" s="191">
        <v>45</v>
      </c>
    </row>
    <row r="76" spans="1:16" s="1" customFormat="1" ht="11.25" customHeight="1">
      <c r="A76" s="192">
        <v>143</v>
      </c>
      <c r="B76" s="193" t="s">
        <v>180</v>
      </c>
      <c r="C76" s="194">
        <v>20.833333333333336</v>
      </c>
      <c r="D76" s="195">
        <v>50</v>
      </c>
      <c r="E76" s="194">
        <v>16.666666666666664</v>
      </c>
      <c r="F76" s="194">
        <v>41.666666666666671</v>
      </c>
      <c r="G76" s="194">
        <v>37.5</v>
      </c>
      <c r="H76" s="194">
        <v>22.222222222222221</v>
      </c>
      <c r="I76" s="194">
        <v>30</v>
      </c>
      <c r="J76" s="194">
        <v>37.5</v>
      </c>
      <c r="K76" s="196">
        <v>256.38888888888891</v>
      </c>
      <c r="L76" s="196">
        <v>32.048611111111114</v>
      </c>
      <c r="M76" s="196">
        <v>959</v>
      </c>
      <c r="N76" s="194">
        <v>1106</v>
      </c>
      <c r="O76" s="190" t="s">
        <v>74</v>
      </c>
      <c r="P76" s="191">
        <v>89</v>
      </c>
    </row>
    <row r="77" spans="1:16" s="1" customFormat="1" ht="11.25" customHeight="1">
      <c r="A77" s="192">
        <v>19</v>
      </c>
      <c r="B77" s="193" t="s">
        <v>153</v>
      </c>
      <c r="C77" s="194">
        <v>8.3333333333333321</v>
      </c>
      <c r="D77" s="195">
        <v>50</v>
      </c>
      <c r="E77" s="194">
        <v>33.333333333333329</v>
      </c>
      <c r="F77" s="194">
        <v>29.166666666666668</v>
      </c>
      <c r="G77" s="194">
        <v>45.833333333333329</v>
      </c>
      <c r="H77" s="194">
        <v>40</v>
      </c>
      <c r="I77" s="194">
        <v>36.666666666666664</v>
      </c>
      <c r="J77" s="194">
        <v>45.833333333333329</v>
      </c>
      <c r="K77" s="196">
        <v>289.16666666666663</v>
      </c>
      <c r="L77" s="196">
        <v>36.145833333333329</v>
      </c>
      <c r="M77" s="196">
        <v>940</v>
      </c>
      <c r="N77" s="194">
        <v>1103</v>
      </c>
      <c r="O77" s="190" t="s">
        <v>73</v>
      </c>
      <c r="P77" s="191">
        <v>62</v>
      </c>
    </row>
    <row r="79" spans="1:16" ht="15.75">
      <c r="A79" s="252" t="s">
        <v>67</v>
      </c>
      <c r="B79" s="252"/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128"/>
    </row>
    <row r="80" spans="1:16" ht="12" thickBot="1"/>
    <row r="81" spans="1:16" s="3" customFormat="1" ht="13.5" customHeight="1">
      <c r="A81" s="274"/>
      <c r="B81" s="253" t="s">
        <v>0</v>
      </c>
      <c r="C81" s="273" t="s">
        <v>50</v>
      </c>
      <c r="D81" s="273" t="s">
        <v>7</v>
      </c>
      <c r="E81" s="273" t="s">
        <v>8</v>
      </c>
      <c r="F81" s="273" t="s">
        <v>6</v>
      </c>
      <c r="G81" s="273" t="s">
        <v>4</v>
      </c>
      <c r="H81" s="273" t="s">
        <v>10</v>
      </c>
      <c r="I81" s="273" t="s">
        <v>42</v>
      </c>
      <c r="J81" s="273" t="s">
        <v>23</v>
      </c>
      <c r="K81" s="135" t="s">
        <v>36</v>
      </c>
      <c r="L81" s="135" t="s">
        <v>37</v>
      </c>
      <c r="M81" s="271" t="s">
        <v>43</v>
      </c>
      <c r="N81" s="271" t="s">
        <v>16</v>
      </c>
      <c r="O81" s="255" t="s">
        <v>75</v>
      </c>
      <c r="P81" s="142" t="s">
        <v>43</v>
      </c>
    </row>
    <row r="82" spans="1:16" s="3" customFormat="1" ht="12.75" customHeight="1" thickBot="1">
      <c r="A82" s="275"/>
      <c r="B82" s="254"/>
      <c r="C82" s="273"/>
      <c r="D82" s="273"/>
      <c r="E82" s="273"/>
      <c r="F82" s="273"/>
      <c r="G82" s="273"/>
      <c r="H82" s="273"/>
      <c r="I82" s="273"/>
      <c r="J82" s="273"/>
      <c r="K82" s="160" t="s">
        <v>34</v>
      </c>
      <c r="L82" s="160" t="s">
        <v>38</v>
      </c>
      <c r="M82" s="272"/>
      <c r="N82" s="272"/>
      <c r="O82" s="256"/>
      <c r="P82" s="147" t="s">
        <v>27</v>
      </c>
    </row>
    <row r="83" spans="1:16" s="1" customFormat="1" ht="12" customHeight="1">
      <c r="A83" s="148">
        <v>99</v>
      </c>
      <c r="B83" s="149" t="s">
        <v>97</v>
      </c>
      <c r="C83" s="194">
        <v>45.833333333333329</v>
      </c>
      <c r="D83" s="194">
        <v>62.5</v>
      </c>
      <c r="E83" s="195">
        <v>54.166666666666664</v>
      </c>
      <c r="F83" s="194">
        <v>33.333333333333329</v>
      </c>
      <c r="G83" s="194">
        <v>41.666666666666671</v>
      </c>
      <c r="H83" s="194">
        <v>66.666666666666657</v>
      </c>
      <c r="I83" s="194">
        <v>46.666666666666664</v>
      </c>
      <c r="J83" s="194">
        <v>25</v>
      </c>
      <c r="K83" s="150">
        <v>375.83333333333331</v>
      </c>
      <c r="L83" s="150">
        <v>46.979166666666664</v>
      </c>
      <c r="M83" s="150">
        <v>236.36214393380089</v>
      </c>
      <c r="N83" s="150">
        <v>1105</v>
      </c>
      <c r="O83" s="168" t="s">
        <v>74</v>
      </c>
      <c r="P83" s="141">
        <v>6</v>
      </c>
    </row>
    <row r="84" spans="1:16" s="1" customFormat="1" ht="12" customHeight="1">
      <c r="A84" s="192">
        <v>138</v>
      </c>
      <c r="B84" s="193" t="s">
        <v>136</v>
      </c>
      <c r="C84" s="194">
        <v>25</v>
      </c>
      <c r="D84" s="194">
        <v>50</v>
      </c>
      <c r="E84" s="195">
        <v>54.166666666666664</v>
      </c>
      <c r="F84" s="194">
        <v>29.166666666666668</v>
      </c>
      <c r="G84" s="194">
        <v>50</v>
      </c>
      <c r="H84" s="194">
        <v>26.666666666666668</v>
      </c>
      <c r="I84" s="194">
        <v>46.666666666666664</v>
      </c>
      <c r="J84" s="194">
        <v>25</v>
      </c>
      <c r="K84" s="194">
        <v>306.66666666666663</v>
      </c>
      <c r="L84" s="194">
        <v>38.333333333333329</v>
      </c>
      <c r="M84" s="194">
        <v>878</v>
      </c>
      <c r="N84" s="194">
        <v>1106</v>
      </c>
      <c r="O84" s="190" t="s">
        <v>74</v>
      </c>
      <c r="P84" s="191">
        <v>45</v>
      </c>
    </row>
    <row r="85" spans="1:16" s="1" customFormat="1" ht="12" customHeight="1">
      <c r="A85" s="192">
        <v>103</v>
      </c>
      <c r="B85" s="193" t="s">
        <v>146</v>
      </c>
      <c r="C85" s="194">
        <v>25</v>
      </c>
      <c r="D85" s="194">
        <v>29.166666666666668</v>
      </c>
      <c r="E85" s="195">
        <v>50</v>
      </c>
      <c r="F85" s="194">
        <v>29.166666666666668</v>
      </c>
      <c r="G85" s="194">
        <v>62.5</v>
      </c>
      <c r="H85" s="194">
        <v>46.666666666666664</v>
      </c>
      <c r="I85" s="194">
        <v>20</v>
      </c>
      <c r="J85" s="194">
        <v>33.333333333333329</v>
      </c>
      <c r="K85" s="194">
        <v>295.83333333333331</v>
      </c>
      <c r="L85" s="194">
        <v>36.979166666666664</v>
      </c>
      <c r="M85" s="194">
        <v>924</v>
      </c>
      <c r="N85" s="194">
        <v>1106</v>
      </c>
      <c r="O85" s="190" t="s">
        <v>74</v>
      </c>
      <c r="P85" s="191">
        <v>55</v>
      </c>
    </row>
    <row r="87" spans="1:16" ht="15.75">
      <c r="A87" s="252" t="s">
        <v>68</v>
      </c>
      <c r="B87" s="252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</row>
    <row r="88" spans="1:16" ht="12" thickBot="1"/>
    <row r="89" spans="1:16" s="3" customFormat="1" ht="13.5" customHeight="1">
      <c r="A89" s="274"/>
      <c r="B89" s="253" t="s">
        <v>0</v>
      </c>
      <c r="C89" s="273" t="s">
        <v>50</v>
      </c>
      <c r="D89" s="273" t="s">
        <v>7</v>
      </c>
      <c r="E89" s="273" t="s">
        <v>8</v>
      </c>
      <c r="F89" s="273" t="s">
        <v>6</v>
      </c>
      <c r="G89" s="273" t="s">
        <v>4</v>
      </c>
      <c r="H89" s="273" t="s">
        <v>10</v>
      </c>
      <c r="I89" s="273" t="s">
        <v>42</v>
      </c>
      <c r="J89" s="273" t="s">
        <v>23</v>
      </c>
      <c r="K89" s="135" t="s">
        <v>36</v>
      </c>
      <c r="L89" s="135" t="s">
        <v>37</v>
      </c>
      <c r="M89" s="271" t="s">
        <v>43</v>
      </c>
      <c r="N89" s="271" t="s">
        <v>16</v>
      </c>
      <c r="O89" s="255" t="s">
        <v>75</v>
      </c>
      <c r="P89" s="142" t="s">
        <v>43</v>
      </c>
    </row>
    <row r="90" spans="1:16" s="3" customFormat="1" ht="14.25" customHeight="1" thickBot="1">
      <c r="A90" s="275"/>
      <c r="B90" s="254"/>
      <c r="C90" s="273"/>
      <c r="D90" s="273"/>
      <c r="E90" s="273"/>
      <c r="F90" s="273"/>
      <c r="G90" s="273"/>
      <c r="H90" s="273"/>
      <c r="I90" s="273"/>
      <c r="J90" s="273"/>
      <c r="K90" s="160" t="s">
        <v>34</v>
      </c>
      <c r="L90" s="160" t="s">
        <v>38</v>
      </c>
      <c r="M90" s="272"/>
      <c r="N90" s="272"/>
      <c r="O90" s="256"/>
      <c r="P90" s="147" t="s">
        <v>27</v>
      </c>
    </row>
    <row r="91" spans="1:16" s="1" customFormat="1" ht="12">
      <c r="A91" s="165">
        <v>29</v>
      </c>
      <c r="B91" s="166" t="s">
        <v>90</v>
      </c>
      <c r="C91" s="188">
        <v>75</v>
      </c>
      <c r="D91" s="188">
        <v>75</v>
      </c>
      <c r="E91" s="188">
        <v>45.833333333333329</v>
      </c>
      <c r="F91" s="187">
        <v>75</v>
      </c>
      <c r="G91" s="188">
        <v>79.166666666666657</v>
      </c>
      <c r="H91" s="188">
        <v>62.222222222222221</v>
      </c>
      <c r="I91" s="188">
        <v>56.666666666666664</v>
      </c>
      <c r="J91" s="188">
        <v>37.5</v>
      </c>
      <c r="K91" s="167">
        <v>506.38888888888891</v>
      </c>
      <c r="L91" s="167">
        <v>63.298611111111114</v>
      </c>
      <c r="M91" s="167">
        <v>1</v>
      </c>
      <c r="N91" s="168">
        <v>1105</v>
      </c>
      <c r="O91" s="168" t="s">
        <v>74</v>
      </c>
      <c r="P91" s="141">
        <v>1</v>
      </c>
    </row>
    <row r="92" spans="1:16" s="1" customFormat="1" ht="12">
      <c r="A92" s="185">
        <v>58</v>
      </c>
      <c r="B92" s="186" t="s">
        <v>96</v>
      </c>
      <c r="C92" s="188">
        <v>37.5</v>
      </c>
      <c r="D92" s="188">
        <v>66.666666666666657</v>
      </c>
      <c r="E92" s="188">
        <v>41.666666666666671</v>
      </c>
      <c r="F92" s="187">
        <v>66.666666666666657</v>
      </c>
      <c r="G92" s="188">
        <v>45.833333333333329</v>
      </c>
      <c r="H92" s="188">
        <v>40</v>
      </c>
      <c r="I92" s="188">
        <v>40</v>
      </c>
      <c r="J92" s="188">
        <v>37.5</v>
      </c>
      <c r="K92" s="189">
        <v>375.83333333333331</v>
      </c>
      <c r="L92" s="189">
        <v>46.979166666666664</v>
      </c>
      <c r="M92" s="189">
        <v>236.36214393380089</v>
      </c>
      <c r="N92" s="190">
        <v>1104</v>
      </c>
      <c r="O92" s="190" t="s">
        <v>74</v>
      </c>
      <c r="P92" s="191">
        <v>5</v>
      </c>
    </row>
    <row r="93" spans="1:16" s="1" customFormat="1" ht="12">
      <c r="A93" s="185">
        <v>20</v>
      </c>
      <c r="B93" s="186" t="s">
        <v>109</v>
      </c>
      <c r="C93" s="188">
        <v>20.833333333333336</v>
      </c>
      <c r="D93" s="188">
        <v>41.666666666666671</v>
      </c>
      <c r="E93" s="188">
        <v>33.333333333333329</v>
      </c>
      <c r="F93" s="187">
        <v>62.5</v>
      </c>
      <c r="G93" s="188">
        <v>70.833333333333343</v>
      </c>
      <c r="H93" s="188">
        <v>33.333333333333329</v>
      </c>
      <c r="I93" s="188">
        <v>33.333333333333329</v>
      </c>
      <c r="J93" s="188">
        <v>54.166666666666664</v>
      </c>
      <c r="K93" s="189">
        <v>350</v>
      </c>
      <c r="L93" s="189">
        <v>43.75</v>
      </c>
      <c r="M93" s="189">
        <v>465.95000000000027</v>
      </c>
      <c r="N93" s="190">
        <v>1103</v>
      </c>
      <c r="O93" s="190" t="s">
        <v>73</v>
      </c>
      <c r="P93" s="191">
        <v>18</v>
      </c>
    </row>
    <row r="94" spans="1:16" s="1" customFormat="1" ht="12">
      <c r="A94" s="185">
        <v>1</v>
      </c>
      <c r="B94" s="186" t="s">
        <v>95</v>
      </c>
      <c r="C94" s="188">
        <v>54.166666666666664</v>
      </c>
      <c r="D94" s="188">
        <v>66.666666666666657</v>
      </c>
      <c r="E94" s="188">
        <v>25</v>
      </c>
      <c r="F94" s="187">
        <v>62.5</v>
      </c>
      <c r="G94" s="188">
        <v>50</v>
      </c>
      <c r="H94" s="188">
        <v>71.111111111111114</v>
      </c>
      <c r="I94" s="188">
        <v>53.333333333333336</v>
      </c>
      <c r="J94" s="188">
        <v>37.5</v>
      </c>
      <c r="K94" s="189">
        <v>420.27777777777777</v>
      </c>
      <c r="L94" s="189">
        <v>52.534722222222221</v>
      </c>
      <c r="M94" s="189">
        <v>71.254809428743869</v>
      </c>
      <c r="N94" s="190">
        <v>1101</v>
      </c>
      <c r="O94" s="190" t="s">
        <v>73</v>
      </c>
      <c r="P94" s="191">
        <v>4</v>
      </c>
    </row>
    <row r="95" spans="1:16" s="1" customFormat="1" ht="12">
      <c r="A95" s="185">
        <v>41</v>
      </c>
      <c r="B95" s="186" t="s">
        <v>92</v>
      </c>
      <c r="C95" s="188">
        <v>66.666666666666657</v>
      </c>
      <c r="D95" s="188">
        <v>75</v>
      </c>
      <c r="E95" s="188">
        <v>37.5</v>
      </c>
      <c r="F95" s="187">
        <v>58.333333333333336</v>
      </c>
      <c r="G95" s="188">
        <v>70.833333333333343</v>
      </c>
      <c r="H95" s="188">
        <v>35.555555555555557</v>
      </c>
      <c r="I95" s="188">
        <v>50</v>
      </c>
      <c r="J95" s="188">
        <v>54.166666666666664</v>
      </c>
      <c r="K95" s="189">
        <v>448.0555555555556</v>
      </c>
      <c r="L95" s="189">
        <v>56.00694444444445</v>
      </c>
      <c r="M95" s="189">
        <v>32.554935463123968</v>
      </c>
      <c r="N95" s="190">
        <v>1102</v>
      </c>
      <c r="O95" s="190" t="s">
        <v>73</v>
      </c>
      <c r="P95" s="191">
        <v>2</v>
      </c>
    </row>
    <row r="96" spans="1:16" s="1" customFormat="1" ht="12">
      <c r="A96" s="185">
        <v>73</v>
      </c>
      <c r="B96" s="186" t="s">
        <v>116</v>
      </c>
      <c r="C96" s="188">
        <v>25</v>
      </c>
      <c r="D96" s="188">
        <v>54.166666666666664</v>
      </c>
      <c r="E96" s="188">
        <v>37.5</v>
      </c>
      <c r="F96" s="187">
        <v>58.333333333333336</v>
      </c>
      <c r="G96" s="188">
        <v>62.5</v>
      </c>
      <c r="H96" s="188">
        <v>48.888888888888886</v>
      </c>
      <c r="I96" s="188">
        <v>26.666666666666668</v>
      </c>
      <c r="J96" s="188">
        <v>20.833333333333336</v>
      </c>
      <c r="K96" s="189">
        <v>333.88888888888891</v>
      </c>
      <c r="L96" s="189">
        <v>41.736111111111114</v>
      </c>
      <c r="M96" s="189">
        <v>647.81657407407329</v>
      </c>
      <c r="N96" s="190">
        <v>1101</v>
      </c>
      <c r="O96" s="190" t="s">
        <v>73</v>
      </c>
      <c r="P96" s="191">
        <v>25</v>
      </c>
    </row>
    <row r="97" spans="1:16" s="1" customFormat="1" ht="12">
      <c r="A97" s="185">
        <v>16</v>
      </c>
      <c r="B97" s="186" t="s">
        <v>127</v>
      </c>
      <c r="C97" s="188">
        <v>25</v>
      </c>
      <c r="D97" s="188">
        <v>25</v>
      </c>
      <c r="E97" s="188">
        <v>33.333333333333329</v>
      </c>
      <c r="F97" s="187">
        <v>58.333333333333336</v>
      </c>
      <c r="G97" s="188">
        <v>70.833333333333343</v>
      </c>
      <c r="H97" s="188">
        <v>51.111111111111107</v>
      </c>
      <c r="I97" s="188">
        <v>33.333333333333329</v>
      </c>
      <c r="J97" s="188">
        <v>20.833333333333336</v>
      </c>
      <c r="K97" s="189">
        <v>317.77777777777771</v>
      </c>
      <c r="L97" s="189">
        <v>39.722222222222214</v>
      </c>
      <c r="M97" s="189">
        <v>805</v>
      </c>
      <c r="N97" s="190">
        <v>1103</v>
      </c>
      <c r="O97" s="190" t="s">
        <v>73</v>
      </c>
      <c r="P97" s="191">
        <v>36</v>
      </c>
    </row>
    <row r="98" spans="1:16" s="1" customFormat="1" ht="12">
      <c r="A98" s="185">
        <v>28</v>
      </c>
      <c r="B98" s="186" t="s">
        <v>132</v>
      </c>
      <c r="C98" s="188">
        <v>33.333333333333329</v>
      </c>
      <c r="D98" s="188">
        <v>50</v>
      </c>
      <c r="E98" s="188">
        <v>20.833333333333336</v>
      </c>
      <c r="F98" s="187">
        <v>58.333333333333336</v>
      </c>
      <c r="G98" s="188">
        <v>45.833333333333329</v>
      </c>
      <c r="H98" s="188">
        <v>33.333333333333329</v>
      </c>
      <c r="I98" s="188">
        <v>43.333333333333336</v>
      </c>
      <c r="J98" s="188">
        <v>29.166666666666668</v>
      </c>
      <c r="K98" s="189">
        <v>314.16666666666663</v>
      </c>
      <c r="L98" s="189">
        <v>39.270833333333329</v>
      </c>
      <c r="M98" s="189">
        <v>832</v>
      </c>
      <c r="N98" s="190">
        <v>1105</v>
      </c>
      <c r="O98" s="190" t="s">
        <v>74</v>
      </c>
      <c r="P98" s="191">
        <v>41</v>
      </c>
    </row>
    <row r="99" spans="1:16" s="1" customFormat="1" ht="12">
      <c r="A99" s="185">
        <v>40</v>
      </c>
      <c r="B99" s="186" t="s">
        <v>94</v>
      </c>
      <c r="C99" s="188">
        <v>45.833333333333329</v>
      </c>
      <c r="D99" s="188">
        <v>75</v>
      </c>
      <c r="E99" s="188">
        <v>41.666666666666671</v>
      </c>
      <c r="F99" s="187">
        <v>54.166666666666664</v>
      </c>
      <c r="G99" s="188">
        <v>66.666666666666657</v>
      </c>
      <c r="H99" s="188">
        <v>62.222222222222221</v>
      </c>
      <c r="I99" s="188">
        <v>26.666666666666668</v>
      </c>
      <c r="J99" s="188">
        <v>58.333333333333336</v>
      </c>
      <c r="K99" s="189">
        <v>430.55555555555554</v>
      </c>
      <c r="L99" s="189">
        <v>53.819444444444443</v>
      </c>
      <c r="M99" s="189">
        <v>53.326264880494719</v>
      </c>
      <c r="N99" s="190">
        <v>1101</v>
      </c>
      <c r="O99" s="190" t="s">
        <v>73</v>
      </c>
      <c r="P99" s="191">
        <v>3</v>
      </c>
    </row>
    <row r="100" spans="1:16" s="1" customFormat="1" ht="12">
      <c r="A100" s="185">
        <v>172</v>
      </c>
      <c r="B100" s="186" t="s">
        <v>158</v>
      </c>
      <c r="C100" s="188">
        <v>25</v>
      </c>
      <c r="D100" s="188">
        <v>45.833333333333329</v>
      </c>
      <c r="E100" s="188">
        <v>33.333333333333329</v>
      </c>
      <c r="F100" s="187">
        <v>54.166666666666664</v>
      </c>
      <c r="G100" s="188">
        <v>37.5</v>
      </c>
      <c r="H100" s="188">
        <v>37.777777777777779</v>
      </c>
      <c r="I100" s="188">
        <v>16.666666666666664</v>
      </c>
      <c r="J100" s="188">
        <v>33.333333333333329</v>
      </c>
      <c r="K100" s="189">
        <v>283.61111111111109</v>
      </c>
      <c r="L100" s="189">
        <v>35.451388888888886</v>
      </c>
      <c r="M100" s="189">
        <v>947</v>
      </c>
      <c r="N100" s="190">
        <v>1105</v>
      </c>
      <c r="O100" s="190" t="s">
        <v>74</v>
      </c>
      <c r="P100" s="191">
        <v>67</v>
      </c>
    </row>
    <row r="101" spans="1:16" s="1" customFormat="1" ht="12">
      <c r="A101" s="185">
        <v>148</v>
      </c>
      <c r="B101" s="186" t="s">
        <v>111</v>
      </c>
      <c r="C101" s="188">
        <v>41.666666666666671</v>
      </c>
      <c r="D101" s="188">
        <v>37.5</v>
      </c>
      <c r="E101" s="188">
        <v>29.166666666666668</v>
      </c>
      <c r="F101" s="187">
        <v>54.166666666666664</v>
      </c>
      <c r="G101" s="188">
        <v>58.333333333333336</v>
      </c>
      <c r="H101" s="188">
        <v>37.777777777777779</v>
      </c>
      <c r="I101" s="188">
        <v>46.666666666666664</v>
      </c>
      <c r="J101" s="188">
        <v>33.333333333333329</v>
      </c>
      <c r="K101" s="189">
        <v>338.61111111111114</v>
      </c>
      <c r="L101" s="189">
        <v>42.326388888888893</v>
      </c>
      <c r="M101" s="189">
        <v>591.10249999999996</v>
      </c>
      <c r="N101" s="190">
        <v>1101</v>
      </c>
      <c r="O101" s="190" t="s">
        <v>73</v>
      </c>
      <c r="P101" s="191">
        <v>20</v>
      </c>
    </row>
    <row r="102" spans="1:16" s="1" customFormat="1" ht="12">
      <c r="A102" s="185">
        <v>4</v>
      </c>
      <c r="B102" s="186" t="s">
        <v>106</v>
      </c>
      <c r="C102" s="188">
        <v>41.666666666666671</v>
      </c>
      <c r="D102" s="188">
        <v>58.333333333333336</v>
      </c>
      <c r="E102" s="188">
        <v>41.666666666666671</v>
      </c>
      <c r="F102" s="187">
        <v>50</v>
      </c>
      <c r="G102" s="188">
        <v>50</v>
      </c>
      <c r="H102" s="188">
        <v>37.777777777777779</v>
      </c>
      <c r="I102" s="188">
        <v>43.333333333333336</v>
      </c>
      <c r="J102" s="188">
        <v>37.5</v>
      </c>
      <c r="K102" s="189">
        <v>360.27777777777777</v>
      </c>
      <c r="L102" s="189">
        <v>45.034722222222221</v>
      </c>
      <c r="M102" s="189">
        <v>356.94701710224638</v>
      </c>
      <c r="N102" s="190">
        <v>1101</v>
      </c>
      <c r="O102" s="190" t="s">
        <v>73</v>
      </c>
      <c r="P102" s="191">
        <v>15</v>
      </c>
    </row>
    <row r="103" spans="1:16" s="1" customFormat="1" ht="12">
      <c r="A103" s="185">
        <v>3</v>
      </c>
      <c r="B103" s="186" t="s">
        <v>100</v>
      </c>
      <c r="C103" s="188">
        <v>62.5</v>
      </c>
      <c r="D103" s="188">
        <v>50</v>
      </c>
      <c r="E103" s="188">
        <v>37.5</v>
      </c>
      <c r="F103" s="187">
        <v>50</v>
      </c>
      <c r="G103" s="188">
        <v>62.5</v>
      </c>
      <c r="H103" s="188">
        <v>44.444444444444443</v>
      </c>
      <c r="I103" s="188">
        <v>36.666666666666664</v>
      </c>
      <c r="J103" s="188">
        <v>25</v>
      </c>
      <c r="K103" s="189">
        <v>368.61111111111114</v>
      </c>
      <c r="L103" s="189">
        <v>46.076388888888893</v>
      </c>
      <c r="M103" s="189">
        <v>286.21807662844122</v>
      </c>
      <c r="N103" s="190">
        <v>1101</v>
      </c>
      <c r="O103" s="190" t="s">
        <v>73</v>
      </c>
      <c r="P103" s="191">
        <v>9</v>
      </c>
    </row>
    <row r="104" spans="1:16" s="1" customFormat="1" ht="12">
      <c r="A104" s="185">
        <v>45</v>
      </c>
      <c r="B104" s="186" t="s">
        <v>98</v>
      </c>
      <c r="C104" s="188">
        <v>50</v>
      </c>
      <c r="D104" s="188">
        <v>41.666666666666671</v>
      </c>
      <c r="E104" s="188">
        <v>33.333333333333329</v>
      </c>
      <c r="F104" s="187">
        <v>50</v>
      </c>
      <c r="G104" s="188">
        <v>75</v>
      </c>
      <c r="H104" s="188">
        <v>37.777777777777779</v>
      </c>
      <c r="I104" s="188">
        <v>50</v>
      </c>
      <c r="J104" s="188">
        <v>37.5</v>
      </c>
      <c r="K104" s="189">
        <v>375.27777777777777</v>
      </c>
      <c r="L104" s="189">
        <v>46.909722222222221</v>
      </c>
      <c r="M104" s="189">
        <v>239.8676611269031</v>
      </c>
      <c r="N104" s="190">
        <v>1102</v>
      </c>
      <c r="O104" s="190" t="s">
        <v>73</v>
      </c>
      <c r="P104" s="191">
        <v>7</v>
      </c>
    </row>
    <row r="105" spans="1:16" s="1" customFormat="1" ht="12">
      <c r="A105" s="185">
        <v>142</v>
      </c>
      <c r="B105" s="186" t="s">
        <v>107</v>
      </c>
      <c r="C105" s="188">
        <v>50</v>
      </c>
      <c r="D105" s="188">
        <v>45.833333333333329</v>
      </c>
      <c r="E105" s="188">
        <v>25</v>
      </c>
      <c r="F105" s="187">
        <v>50</v>
      </c>
      <c r="G105" s="188">
        <v>58.333333333333336</v>
      </c>
      <c r="H105" s="188">
        <v>55.555555555555557</v>
      </c>
      <c r="I105" s="188">
        <v>43.333333333333336</v>
      </c>
      <c r="J105" s="188">
        <v>29.166666666666668</v>
      </c>
      <c r="K105" s="189">
        <v>357.22222222222223</v>
      </c>
      <c r="L105" s="189">
        <v>44.652777777777779</v>
      </c>
      <c r="M105" s="189">
        <v>387.0522053625175</v>
      </c>
      <c r="N105" s="190">
        <v>1106</v>
      </c>
      <c r="O105" s="190" t="s">
        <v>74</v>
      </c>
      <c r="P105" s="191">
        <v>16</v>
      </c>
    </row>
    <row r="106" spans="1:16" s="1" customFormat="1" ht="12">
      <c r="A106" s="185">
        <v>169</v>
      </c>
      <c r="B106" s="186" t="s">
        <v>120</v>
      </c>
      <c r="C106" s="188">
        <v>29.166666666666668</v>
      </c>
      <c r="D106" s="188">
        <v>41.666666666666671</v>
      </c>
      <c r="E106" s="188">
        <v>25</v>
      </c>
      <c r="F106" s="187">
        <v>50</v>
      </c>
      <c r="G106" s="188">
        <v>58.333333333333336</v>
      </c>
      <c r="H106" s="188">
        <v>44.444444444444443</v>
      </c>
      <c r="I106" s="188">
        <v>53.333333333333336</v>
      </c>
      <c r="J106" s="188">
        <v>25</v>
      </c>
      <c r="K106" s="189">
        <v>326.94444444444446</v>
      </c>
      <c r="L106" s="189">
        <v>40.868055555555557</v>
      </c>
      <c r="M106" s="189">
        <v>724.22456018518551</v>
      </c>
      <c r="N106" s="190">
        <v>1105</v>
      </c>
      <c r="O106" s="190" t="s">
        <v>74</v>
      </c>
      <c r="P106" s="191">
        <v>29</v>
      </c>
    </row>
    <row r="107" spans="1:16" s="1" customFormat="1" ht="12">
      <c r="A107" s="185">
        <v>30</v>
      </c>
      <c r="B107" s="186" t="s">
        <v>171</v>
      </c>
      <c r="C107" s="188">
        <v>29.166666666666668</v>
      </c>
      <c r="D107" s="188">
        <v>41.666666666666671</v>
      </c>
      <c r="E107" s="188">
        <v>25</v>
      </c>
      <c r="F107" s="187">
        <v>50</v>
      </c>
      <c r="G107" s="188">
        <v>41.666666666666671</v>
      </c>
      <c r="H107" s="188">
        <v>35.555555555555557</v>
      </c>
      <c r="I107" s="188">
        <v>26.666666666666668</v>
      </c>
      <c r="J107" s="188">
        <v>16.666666666666664</v>
      </c>
      <c r="K107" s="189">
        <v>266.38888888888886</v>
      </c>
      <c r="L107" s="189">
        <v>33.298611111111107</v>
      </c>
      <c r="M107" s="189">
        <v>955</v>
      </c>
      <c r="N107" s="190">
        <v>1105</v>
      </c>
      <c r="O107" s="190" t="s">
        <v>74</v>
      </c>
      <c r="P107" s="191">
        <v>80</v>
      </c>
    </row>
    <row r="108" spans="1:16" s="1" customFormat="1" ht="12">
      <c r="A108" s="185">
        <v>79</v>
      </c>
      <c r="B108" s="186" t="s">
        <v>119</v>
      </c>
      <c r="C108" s="188">
        <v>29.166666666666668</v>
      </c>
      <c r="D108" s="188">
        <v>58.333333333333336</v>
      </c>
      <c r="E108" s="188">
        <v>20.833333333333336</v>
      </c>
      <c r="F108" s="187">
        <v>50</v>
      </c>
      <c r="G108" s="188">
        <v>58.333333333333336</v>
      </c>
      <c r="H108" s="188">
        <v>40</v>
      </c>
      <c r="I108" s="188">
        <v>33.333333333333329</v>
      </c>
      <c r="J108" s="188">
        <v>37.5</v>
      </c>
      <c r="K108" s="189">
        <v>327.5</v>
      </c>
      <c r="L108" s="189">
        <v>40.9375</v>
      </c>
      <c r="M108" s="189">
        <v>718.34937499999978</v>
      </c>
      <c r="N108" s="190">
        <v>1102</v>
      </c>
      <c r="O108" s="190" t="s">
        <v>73</v>
      </c>
      <c r="P108" s="191">
        <v>28</v>
      </c>
    </row>
    <row r="109" spans="1:16" s="1" customFormat="1" ht="12">
      <c r="A109" s="185">
        <v>34</v>
      </c>
      <c r="B109" s="186" t="s">
        <v>114</v>
      </c>
      <c r="C109" s="188">
        <v>45.833333333333329</v>
      </c>
      <c r="D109" s="188">
        <v>50</v>
      </c>
      <c r="E109" s="188">
        <v>20.833333333333336</v>
      </c>
      <c r="F109" s="187">
        <v>50</v>
      </c>
      <c r="G109" s="188">
        <v>58.333333333333336</v>
      </c>
      <c r="H109" s="188">
        <v>37.777777777777779</v>
      </c>
      <c r="I109" s="188">
        <v>36.666666666666664</v>
      </c>
      <c r="J109" s="188">
        <v>37.5</v>
      </c>
      <c r="K109" s="189">
        <v>336.94444444444446</v>
      </c>
      <c r="L109" s="189">
        <v>42.118055555555557</v>
      </c>
      <c r="M109" s="189">
        <v>612.15289351851789</v>
      </c>
      <c r="N109" s="190">
        <v>1106</v>
      </c>
      <c r="O109" s="190" t="s">
        <v>74</v>
      </c>
      <c r="P109" s="191">
        <v>23</v>
      </c>
    </row>
    <row r="110" spans="1:16" s="1" customFormat="1" ht="12">
      <c r="A110" s="185">
        <v>130</v>
      </c>
      <c r="B110" s="186" t="s">
        <v>145</v>
      </c>
      <c r="C110" s="188">
        <v>45.833333333333329</v>
      </c>
      <c r="D110" s="188">
        <v>54.166666666666664</v>
      </c>
      <c r="E110" s="188">
        <v>16.666666666666664</v>
      </c>
      <c r="F110" s="187">
        <v>50</v>
      </c>
      <c r="G110" s="188">
        <v>20.833333333333336</v>
      </c>
      <c r="H110" s="188">
        <v>42.222222222222221</v>
      </c>
      <c r="I110" s="188">
        <v>33.333333333333329</v>
      </c>
      <c r="J110" s="188">
        <v>33.333333333333329</v>
      </c>
      <c r="K110" s="189">
        <v>296.38888888888886</v>
      </c>
      <c r="L110" s="189">
        <v>37.048611111111107</v>
      </c>
      <c r="M110" s="189">
        <v>922</v>
      </c>
      <c r="N110" s="190">
        <v>1104</v>
      </c>
      <c r="O110" s="190" t="s">
        <v>74</v>
      </c>
      <c r="P110" s="191">
        <v>54</v>
      </c>
    </row>
    <row r="111" spans="1:16" s="1" customFormat="1" ht="12">
      <c r="A111" s="185">
        <v>162</v>
      </c>
      <c r="B111" s="186" t="s">
        <v>211</v>
      </c>
      <c r="C111" s="188">
        <v>41.666666666666671</v>
      </c>
      <c r="D111" s="188">
        <v>25</v>
      </c>
      <c r="E111" s="188">
        <v>16.666666666666664</v>
      </c>
      <c r="F111" s="187">
        <v>50</v>
      </c>
      <c r="G111" s="188">
        <v>20.833333333333336</v>
      </c>
      <c r="H111" s="188">
        <v>35.555555555555557</v>
      </c>
      <c r="I111" s="188">
        <v>26.666666666666668</v>
      </c>
      <c r="J111" s="188">
        <v>16.666666666666664</v>
      </c>
      <c r="K111" s="189">
        <v>233.05555555555554</v>
      </c>
      <c r="L111" s="189">
        <v>29.131944444444443</v>
      </c>
      <c r="M111" s="189">
        <v>967</v>
      </c>
      <c r="N111" s="190">
        <v>1103</v>
      </c>
      <c r="O111" s="190" t="s">
        <v>73</v>
      </c>
      <c r="P111" s="191">
        <v>122</v>
      </c>
    </row>
    <row r="112" spans="1:16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</row>
    <row r="113" spans="1:16" ht="15.75">
      <c r="A113" s="252" t="s">
        <v>57</v>
      </c>
      <c r="B113" s="252"/>
      <c r="C113" s="252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</row>
    <row r="114" spans="1:16" ht="12" thickBot="1"/>
    <row r="115" spans="1:16" s="3" customFormat="1" ht="13.5" customHeight="1">
      <c r="A115" s="274"/>
      <c r="B115" s="253" t="s">
        <v>0</v>
      </c>
      <c r="C115" s="273" t="s">
        <v>50</v>
      </c>
      <c r="D115" s="273" t="s">
        <v>7</v>
      </c>
      <c r="E115" s="273" t="s">
        <v>8</v>
      </c>
      <c r="F115" s="273" t="s">
        <v>6</v>
      </c>
      <c r="G115" s="273" t="s">
        <v>4</v>
      </c>
      <c r="H115" s="273" t="s">
        <v>10</v>
      </c>
      <c r="I115" s="273" t="s">
        <v>42</v>
      </c>
      <c r="J115" s="273" t="s">
        <v>23</v>
      </c>
      <c r="K115" s="135" t="s">
        <v>36</v>
      </c>
      <c r="L115" s="135" t="s">
        <v>37</v>
      </c>
      <c r="M115" s="271" t="s">
        <v>43</v>
      </c>
      <c r="N115" s="271" t="s">
        <v>16</v>
      </c>
      <c r="O115" s="255" t="s">
        <v>75</v>
      </c>
      <c r="P115" s="142" t="s">
        <v>43</v>
      </c>
    </row>
    <row r="116" spans="1:16" s="3" customFormat="1" ht="12.75" customHeight="1" thickBot="1">
      <c r="A116" s="275"/>
      <c r="B116" s="276"/>
      <c r="C116" s="273"/>
      <c r="D116" s="273"/>
      <c r="E116" s="273"/>
      <c r="F116" s="273"/>
      <c r="G116" s="273"/>
      <c r="H116" s="273"/>
      <c r="I116" s="273"/>
      <c r="J116" s="273"/>
      <c r="K116" s="160" t="s">
        <v>34</v>
      </c>
      <c r="L116" s="160" t="s">
        <v>38</v>
      </c>
      <c r="M116" s="276"/>
      <c r="N116" s="272"/>
      <c r="O116" s="256"/>
      <c r="P116" s="147" t="s">
        <v>27</v>
      </c>
    </row>
    <row r="117" spans="1:16" s="1" customFormat="1" ht="12.75" customHeight="1">
      <c r="A117" s="165">
        <v>29</v>
      </c>
      <c r="B117" s="166" t="s">
        <v>90</v>
      </c>
      <c r="C117" s="197">
        <v>75</v>
      </c>
      <c r="D117" s="197">
        <v>75</v>
      </c>
      <c r="E117" s="197">
        <v>45.833333333333329</v>
      </c>
      <c r="F117" s="197">
        <v>75</v>
      </c>
      <c r="G117" s="187">
        <v>79.166666666666657</v>
      </c>
      <c r="H117" s="197">
        <v>62.222222222222221</v>
      </c>
      <c r="I117" s="197">
        <v>56.666666666666664</v>
      </c>
      <c r="J117" s="197">
        <v>37.5</v>
      </c>
      <c r="K117" s="172">
        <v>506.38888888888891</v>
      </c>
      <c r="L117" s="172">
        <v>63.298611111111114</v>
      </c>
      <c r="M117" s="172">
        <v>1</v>
      </c>
      <c r="N117" s="168">
        <v>1105</v>
      </c>
      <c r="O117" s="168" t="s">
        <v>74</v>
      </c>
      <c r="P117" s="141">
        <v>1</v>
      </c>
    </row>
    <row r="118" spans="1:16" s="1" customFormat="1" ht="12.75" customHeight="1">
      <c r="A118" s="185">
        <v>45</v>
      </c>
      <c r="B118" s="186" t="s">
        <v>98</v>
      </c>
      <c r="C118" s="197">
        <v>50</v>
      </c>
      <c r="D118" s="197">
        <v>41.666666666666671</v>
      </c>
      <c r="E118" s="197">
        <v>33.333333333333329</v>
      </c>
      <c r="F118" s="197">
        <v>50</v>
      </c>
      <c r="G118" s="187">
        <v>75</v>
      </c>
      <c r="H118" s="197">
        <v>37.777777777777779</v>
      </c>
      <c r="I118" s="197">
        <v>50</v>
      </c>
      <c r="J118" s="197">
        <v>37.5</v>
      </c>
      <c r="K118" s="198">
        <v>375.27777777777777</v>
      </c>
      <c r="L118" s="198">
        <v>46.909722222222221</v>
      </c>
      <c r="M118" s="198">
        <v>239.8676611269031</v>
      </c>
      <c r="N118" s="190">
        <v>1102</v>
      </c>
      <c r="O118" s="190" t="s">
        <v>73</v>
      </c>
      <c r="P118" s="191">
        <v>7</v>
      </c>
    </row>
    <row r="119" spans="1:16" s="1" customFormat="1" ht="12.75" customHeight="1">
      <c r="A119" s="185">
        <v>96</v>
      </c>
      <c r="B119" s="186" t="s">
        <v>104</v>
      </c>
      <c r="C119" s="197">
        <v>58.333333333333336</v>
      </c>
      <c r="D119" s="197">
        <v>29.166666666666668</v>
      </c>
      <c r="E119" s="197">
        <v>25</v>
      </c>
      <c r="F119" s="197">
        <v>45.833333333333329</v>
      </c>
      <c r="G119" s="187">
        <v>75</v>
      </c>
      <c r="H119" s="197">
        <v>46.666666666666664</v>
      </c>
      <c r="I119" s="197">
        <v>53.333333333333336</v>
      </c>
      <c r="J119" s="197">
        <v>29.166666666666668</v>
      </c>
      <c r="K119" s="198">
        <v>362.5</v>
      </c>
      <c r="L119" s="198">
        <v>45.3125</v>
      </c>
      <c r="M119" s="198">
        <v>336.53375981541018</v>
      </c>
      <c r="N119" s="190">
        <v>1104</v>
      </c>
      <c r="O119" s="190" t="s">
        <v>74</v>
      </c>
      <c r="P119" s="191">
        <v>13</v>
      </c>
    </row>
    <row r="120" spans="1:16" s="1" customFormat="1" ht="12.75" customHeight="1">
      <c r="A120" s="185">
        <v>20</v>
      </c>
      <c r="B120" s="186" t="s">
        <v>109</v>
      </c>
      <c r="C120" s="197">
        <v>20.833333333333336</v>
      </c>
      <c r="D120" s="197">
        <v>41.666666666666671</v>
      </c>
      <c r="E120" s="197">
        <v>33.333333333333329</v>
      </c>
      <c r="F120" s="197">
        <v>62.5</v>
      </c>
      <c r="G120" s="187">
        <v>70.833333333333343</v>
      </c>
      <c r="H120" s="197">
        <v>33.333333333333329</v>
      </c>
      <c r="I120" s="197">
        <v>33.333333333333329</v>
      </c>
      <c r="J120" s="197">
        <v>54.166666666666664</v>
      </c>
      <c r="K120" s="198">
        <v>350</v>
      </c>
      <c r="L120" s="198">
        <v>43.75</v>
      </c>
      <c r="M120" s="198">
        <v>465.95000000000027</v>
      </c>
      <c r="N120" s="190">
        <v>1103</v>
      </c>
      <c r="O120" s="190" t="s">
        <v>73</v>
      </c>
      <c r="P120" s="191">
        <v>18</v>
      </c>
    </row>
    <row r="121" spans="1:16" s="1" customFormat="1" ht="12.75" customHeight="1">
      <c r="A121" s="185">
        <v>41</v>
      </c>
      <c r="B121" s="186" t="s">
        <v>92</v>
      </c>
      <c r="C121" s="197">
        <v>66.666666666666657</v>
      </c>
      <c r="D121" s="197">
        <v>75</v>
      </c>
      <c r="E121" s="197">
        <v>37.5</v>
      </c>
      <c r="F121" s="197">
        <v>58.333333333333336</v>
      </c>
      <c r="G121" s="187">
        <v>70.833333333333343</v>
      </c>
      <c r="H121" s="197">
        <v>35.555555555555557</v>
      </c>
      <c r="I121" s="197">
        <v>50</v>
      </c>
      <c r="J121" s="197">
        <v>54.166666666666664</v>
      </c>
      <c r="K121" s="198">
        <v>448.0555555555556</v>
      </c>
      <c r="L121" s="198">
        <v>56.00694444444445</v>
      </c>
      <c r="M121" s="198">
        <v>32.554935463123968</v>
      </c>
      <c r="N121" s="190">
        <v>1102</v>
      </c>
      <c r="O121" s="190" t="s">
        <v>73</v>
      </c>
      <c r="P121" s="191">
        <v>2</v>
      </c>
    </row>
    <row r="122" spans="1:16" s="1" customFormat="1" ht="12.75" customHeight="1">
      <c r="A122" s="185">
        <v>16</v>
      </c>
      <c r="B122" s="186" t="s">
        <v>127</v>
      </c>
      <c r="C122" s="197">
        <v>25</v>
      </c>
      <c r="D122" s="197">
        <v>25</v>
      </c>
      <c r="E122" s="197">
        <v>33.333333333333329</v>
      </c>
      <c r="F122" s="197">
        <v>58.333333333333336</v>
      </c>
      <c r="G122" s="187">
        <v>70.833333333333343</v>
      </c>
      <c r="H122" s="197">
        <v>51.111111111111107</v>
      </c>
      <c r="I122" s="197">
        <v>33.333333333333329</v>
      </c>
      <c r="J122" s="197">
        <v>20.833333333333336</v>
      </c>
      <c r="K122" s="198">
        <v>317.77777777777771</v>
      </c>
      <c r="L122" s="198">
        <v>39.722222222222214</v>
      </c>
      <c r="M122" s="198">
        <v>805</v>
      </c>
      <c r="N122" s="190">
        <v>1103</v>
      </c>
      <c r="O122" s="190" t="s">
        <v>73</v>
      </c>
      <c r="P122" s="191">
        <v>36</v>
      </c>
    </row>
    <row r="123" spans="1:16" s="1" customFormat="1" ht="12.75" customHeight="1">
      <c r="A123" s="185">
        <v>10</v>
      </c>
      <c r="B123" s="186" t="s">
        <v>140</v>
      </c>
      <c r="C123" s="197">
        <v>12.5</v>
      </c>
      <c r="D123" s="197">
        <v>58.333333333333336</v>
      </c>
      <c r="E123" s="197">
        <v>25</v>
      </c>
      <c r="F123" s="197">
        <v>45.833333333333329</v>
      </c>
      <c r="G123" s="187">
        <v>70.833333333333343</v>
      </c>
      <c r="H123" s="197">
        <v>31.111111111111111</v>
      </c>
      <c r="I123" s="197">
        <v>30</v>
      </c>
      <c r="J123" s="197">
        <v>29.166666666666668</v>
      </c>
      <c r="K123" s="198">
        <v>302.77777777777783</v>
      </c>
      <c r="L123" s="198">
        <v>37.847222222222229</v>
      </c>
      <c r="M123" s="198">
        <v>897</v>
      </c>
      <c r="N123" s="190">
        <v>1102</v>
      </c>
      <c r="O123" s="190" t="s">
        <v>73</v>
      </c>
      <c r="P123" s="191">
        <v>49</v>
      </c>
    </row>
    <row r="124" spans="1:16" s="1" customFormat="1" ht="12.75" customHeight="1">
      <c r="A124" s="185">
        <v>145</v>
      </c>
      <c r="B124" s="186" t="s">
        <v>125</v>
      </c>
      <c r="C124" s="197">
        <v>29.166666666666668</v>
      </c>
      <c r="D124" s="197">
        <v>50</v>
      </c>
      <c r="E124" s="197">
        <v>37.5</v>
      </c>
      <c r="F124" s="197">
        <v>33.333333333333329</v>
      </c>
      <c r="G124" s="187">
        <v>70.833333333333343</v>
      </c>
      <c r="H124" s="197">
        <v>37.777777777777779</v>
      </c>
      <c r="I124" s="197">
        <v>40</v>
      </c>
      <c r="J124" s="197">
        <v>25</v>
      </c>
      <c r="K124" s="198">
        <v>323.61111111111114</v>
      </c>
      <c r="L124" s="198">
        <v>40.451388888888893</v>
      </c>
      <c r="M124" s="198">
        <v>758.60844907407318</v>
      </c>
      <c r="N124" s="190">
        <v>1101</v>
      </c>
      <c r="O124" s="190" t="s">
        <v>73</v>
      </c>
      <c r="P124" s="191">
        <v>34</v>
      </c>
    </row>
    <row r="125" spans="1:16" s="1" customFormat="1" ht="12.75" customHeight="1">
      <c r="A125" s="185">
        <v>40</v>
      </c>
      <c r="B125" s="186" t="s">
        <v>94</v>
      </c>
      <c r="C125" s="197">
        <v>45.833333333333329</v>
      </c>
      <c r="D125" s="197">
        <v>75</v>
      </c>
      <c r="E125" s="197">
        <v>41.666666666666671</v>
      </c>
      <c r="F125" s="197">
        <v>54.166666666666664</v>
      </c>
      <c r="G125" s="187">
        <v>66.666666666666657</v>
      </c>
      <c r="H125" s="197">
        <v>62.222222222222221</v>
      </c>
      <c r="I125" s="197">
        <v>26.666666666666668</v>
      </c>
      <c r="J125" s="197">
        <v>58.333333333333336</v>
      </c>
      <c r="K125" s="198">
        <v>430.55555555555554</v>
      </c>
      <c r="L125" s="198">
        <v>53.819444444444443</v>
      </c>
      <c r="M125" s="198">
        <v>53.326264880494719</v>
      </c>
      <c r="N125" s="190">
        <v>1101</v>
      </c>
      <c r="O125" s="190" t="s">
        <v>73</v>
      </c>
      <c r="P125" s="191">
        <v>3</v>
      </c>
    </row>
    <row r="126" spans="1:16" s="1" customFormat="1" ht="12.75" customHeight="1">
      <c r="A126" s="185">
        <v>84</v>
      </c>
      <c r="B126" s="186" t="s">
        <v>101</v>
      </c>
      <c r="C126" s="197">
        <v>50</v>
      </c>
      <c r="D126" s="197">
        <v>54.166666666666664</v>
      </c>
      <c r="E126" s="197">
        <v>33.333333333333329</v>
      </c>
      <c r="F126" s="197">
        <v>41.666666666666671</v>
      </c>
      <c r="G126" s="187">
        <v>66.666666666666657</v>
      </c>
      <c r="H126" s="197">
        <v>40</v>
      </c>
      <c r="I126" s="197">
        <v>36.666666666666664</v>
      </c>
      <c r="J126" s="197">
        <v>45.833333333333329</v>
      </c>
      <c r="K126" s="198">
        <v>368.33333333333337</v>
      </c>
      <c r="L126" s="198">
        <v>46.041666666666671</v>
      </c>
      <c r="M126" s="198">
        <v>288.33273325499084</v>
      </c>
      <c r="N126" s="190">
        <v>1102</v>
      </c>
      <c r="O126" s="190" t="s">
        <v>73</v>
      </c>
      <c r="P126" s="191">
        <v>10</v>
      </c>
    </row>
    <row r="127" spans="1:16" s="1" customFormat="1" ht="12.75" customHeight="1">
      <c r="A127" s="185">
        <v>85</v>
      </c>
      <c r="B127" s="186" t="s">
        <v>122</v>
      </c>
      <c r="C127" s="197">
        <v>58.333333333333336</v>
      </c>
      <c r="D127" s="197">
        <v>25</v>
      </c>
      <c r="E127" s="197">
        <v>20.833333333333336</v>
      </c>
      <c r="F127" s="197">
        <v>41.666666666666671</v>
      </c>
      <c r="G127" s="187">
        <v>66.666666666666657</v>
      </c>
      <c r="H127" s="197">
        <v>57.777777777777771</v>
      </c>
      <c r="I127" s="197">
        <v>33.333333333333329</v>
      </c>
      <c r="J127" s="197">
        <v>20.833333333333336</v>
      </c>
      <c r="K127" s="198">
        <v>324.44444444444446</v>
      </c>
      <c r="L127" s="198">
        <v>40.555555555555557</v>
      </c>
      <c r="M127" s="198">
        <v>750.15185185185237</v>
      </c>
      <c r="N127" s="190">
        <v>1102</v>
      </c>
      <c r="O127" s="190" t="s">
        <v>73</v>
      </c>
      <c r="P127" s="191">
        <v>31</v>
      </c>
    </row>
    <row r="128" spans="1:16" s="1" customFormat="1" ht="12.75" customHeight="1">
      <c r="A128" s="185">
        <v>46</v>
      </c>
      <c r="B128" s="186" t="s">
        <v>112</v>
      </c>
      <c r="C128" s="197">
        <v>41.666666666666671</v>
      </c>
      <c r="D128" s="197">
        <v>50</v>
      </c>
      <c r="E128" s="197">
        <v>41.666666666666671</v>
      </c>
      <c r="F128" s="197">
        <v>37.5</v>
      </c>
      <c r="G128" s="187">
        <v>66.666666666666657</v>
      </c>
      <c r="H128" s="197">
        <v>42.222222222222221</v>
      </c>
      <c r="I128" s="197">
        <v>16.666666666666664</v>
      </c>
      <c r="J128" s="197">
        <v>41.666666666666671</v>
      </c>
      <c r="K128" s="198">
        <v>338.0555555555556</v>
      </c>
      <c r="L128" s="198">
        <v>42.25694444444445</v>
      </c>
      <c r="M128" s="198">
        <v>597.20749999999953</v>
      </c>
      <c r="N128" s="190">
        <v>1102</v>
      </c>
      <c r="O128" s="190" t="s">
        <v>73</v>
      </c>
      <c r="P128" s="191">
        <v>21</v>
      </c>
    </row>
    <row r="129" spans="1:16" s="1" customFormat="1" ht="12.75" customHeight="1">
      <c r="A129" s="185">
        <v>90</v>
      </c>
      <c r="B129" s="186" t="s">
        <v>134</v>
      </c>
      <c r="C129" s="197">
        <v>33.333333333333329</v>
      </c>
      <c r="D129" s="197">
        <v>45.833333333333329</v>
      </c>
      <c r="E129" s="197">
        <v>37.5</v>
      </c>
      <c r="F129" s="197">
        <v>37.5</v>
      </c>
      <c r="G129" s="187">
        <v>66.666666666666657</v>
      </c>
      <c r="H129" s="197">
        <v>40</v>
      </c>
      <c r="I129" s="197">
        <v>33.333333333333329</v>
      </c>
      <c r="J129" s="197">
        <v>16.666666666666664</v>
      </c>
      <c r="K129" s="198">
        <v>310.83333333333331</v>
      </c>
      <c r="L129" s="198">
        <v>38.854166666666664</v>
      </c>
      <c r="M129" s="198">
        <v>854</v>
      </c>
      <c r="N129" s="190">
        <v>1103</v>
      </c>
      <c r="O129" s="190" t="s">
        <v>73</v>
      </c>
      <c r="P129" s="191">
        <v>43</v>
      </c>
    </row>
    <row r="130" spans="1:16" s="1" customFormat="1" ht="12.75" customHeight="1">
      <c r="A130" s="185">
        <v>53</v>
      </c>
      <c r="B130" s="186" t="s">
        <v>156</v>
      </c>
      <c r="C130" s="197">
        <v>29.166666666666668</v>
      </c>
      <c r="D130" s="197">
        <v>33.333333333333329</v>
      </c>
      <c r="E130" s="197">
        <v>20.833333333333336</v>
      </c>
      <c r="F130" s="197">
        <v>33.333333333333329</v>
      </c>
      <c r="G130" s="187">
        <v>66.666666666666657</v>
      </c>
      <c r="H130" s="197">
        <v>46.666666666666664</v>
      </c>
      <c r="I130" s="197">
        <v>36.666666666666664</v>
      </c>
      <c r="J130" s="197">
        <v>20.833333333333336</v>
      </c>
      <c r="K130" s="198">
        <v>287.49999999999994</v>
      </c>
      <c r="L130" s="198">
        <v>35.937499999999993</v>
      </c>
      <c r="M130" s="198">
        <v>943</v>
      </c>
      <c r="N130" s="190">
        <v>1103</v>
      </c>
      <c r="O130" s="190" t="s">
        <v>73</v>
      </c>
      <c r="P130" s="191">
        <v>65</v>
      </c>
    </row>
    <row r="131" spans="1:16" s="1" customFormat="1" ht="12.75" customHeight="1">
      <c r="A131" s="185">
        <v>63</v>
      </c>
      <c r="B131" s="186" t="s">
        <v>115</v>
      </c>
      <c r="C131" s="197">
        <v>41.666666666666671</v>
      </c>
      <c r="D131" s="197">
        <v>41.666666666666671</v>
      </c>
      <c r="E131" s="197">
        <v>33.333333333333329</v>
      </c>
      <c r="F131" s="197">
        <v>25</v>
      </c>
      <c r="G131" s="187">
        <v>66.666666666666657</v>
      </c>
      <c r="H131" s="197">
        <v>44.444444444444443</v>
      </c>
      <c r="I131" s="197">
        <v>46.666666666666664</v>
      </c>
      <c r="J131" s="197">
        <v>37.5</v>
      </c>
      <c r="K131" s="198">
        <v>336.94444444444446</v>
      </c>
      <c r="L131" s="198">
        <v>42.118055555555557</v>
      </c>
      <c r="M131" s="198">
        <v>612.15289351851789</v>
      </c>
      <c r="N131" s="190">
        <v>1105</v>
      </c>
      <c r="O131" s="190" t="s">
        <v>74</v>
      </c>
      <c r="P131" s="191">
        <v>24</v>
      </c>
    </row>
    <row r="132" spans="1:16" s="1" customFormat="1" ht="12.75" customHeight="1">
      <c r="A132" s="185">
        <v>47</v>
      </c>
      <c r="B132" s="186" t="s">
        <v>133</v>
      </c>
      <c r="C132" s="197">
        <v>37.5</v>
      </c>
      <c r="D132" s="197">
        <v>33.333333333333329</v>
      </c>
      <c r="E132" s="197">
        <v>25</v>
      </c>
      <c r="F132" s="197">
        <v>25</v>
      </c>
      <c r="G132" s="187">
        <v>66.666666666666657</v>
      </c>
      <c r="H132" s="197">
        <v>44.444444444444443</v>
      </c>
      <c r="I132" s="197">
        <v>46.666666666666664</v>
      </c>
      <c r="J132" s="197">
        <v>33.333333333333329</v>
      </c>
      <c r="K132" s="198">
        <v>311.94444444444446</v>
      </c>
      <c r="L132" s="198">
        <v>38.993055555555557</v>
      </c>
      <c r="M132" s="198">
        <v>847</v>
      </c>
      <c r="N132" s="190">
        <v>1102</v>
      </c>
      <c r="O132" s="190" t="s">
        <v>73</v>
      </c>
      <c r="P132" s="191">
        <v>42</v>
      </c>
    </row>
    <row r="133" spans="1:16" s="1" customFormat="1" ht="12.75" customHeight="1">
      <c r="A133" s="185">
        <v>73</v>
      </c>
      <c r="B133" s="186" t="s">
        <v>116</v>
      </c>
      <c r="C133" s="197">
        <v>25</v>
      </c>
      <c r="D133" s="197">
        <v>54.166666666666664</v>
      </c>
      <c r="E133" s="197">
        <v>37.5</v>
      </c>
      <c r="F133" s="197">
        <v>58.333333333333336</v>
      </c>
      <c r="G133" s="187">
        <v>62.5</v>
      </c>
      <c r="H133" s="197">
        <v>48.888888888888886</v>
      </c>
      <c r="I133" s="197">
        <v>26.666666666666668</v>
      </c>
      <c r="J133" s="197">
        <v>20.833333333333336</v>
      </c>
      <c r="K133" s="198">
        <v>333.88888888888891</v>
      </c>
      <c r="L133" s="198">
        <v>41.736111111111114</v>
      </c>
      <c r="M133" s="198">
        <v>647.81657407407329</v>
      </c>
      <c r="N133" s="190">
        <v>1101</v>
      </c>
      <c r="O133" s="190" t="s">
        <v>73</v>
      </c>
      <c r="P133" s="191">
        <v>25</v>
      </c>
    </row>
    <row r="134" spans="1:16" s="1" customFormat="1" ht="12.75" customHeight="1">
      <c r="A134" s="185">
        <v>3</v>
      </c>
      <c r="B134" s="186" t="s">
        <v>100</v>
      </c>
      <c r="C134" s="197">
        <v>62.5</v>
      </c>
      <c r="D134" s="197">
        <v>50</v>
      </c>
      <c r="E134" s="197">
        <v>37.5</v>
      </c>
      <c r="F134" s="197">
        <v>50</v>
      </c>
      <c r="G134" s="187">
        <v>62.5</v>
      </c>
      <c r="H134" s="197">
        <v>44.444444444444443</v>
      </c>
      <c r="I134" s="197">
        <v>36.666666666666664</v>
      </c>
      <c r="J134" s="197">
        <v>25</v>
      </c>
      <c r="K134" s="198">
        <v>368.61111111111114</v>
      </c>
      <c r="L134" s="198">
        <v>46.076388888888893</v>
      </c>
      <c r="M134" s="198">
        <v>286.21807662844122</v>
      </c>
      <c r="N134" s="190">
        <v>1101</v>
      </c>
      <c r="O134" s="190" t="s">
        <v>73</v>
      </c>
      <c r="P134" s="191">
        <v>9</v>
      </c>
    </row>
    <row r="135" spans="1:16" s="1" customFormat="1" ht="12.75" customHeight="1">
      <c r="A135" s="185">
        <v>154</v>
      </c>
      <c r="B135" s="186" t="s">
        <v>103</v>
      </c>
      <c r="C135" s="197">
        <v>41.666666666666671</v>
      </c>
      <c r="D135" s="197">
        <v>45.833333333333329</v>
      </c>
      <c r="E135" s="197">
        <v>37.5</v>
      </c>
      <c r="F135" s="197">
        <v>45.833333333333329</v>
      </c>
      <c r="G135" s="187">
        <v>62.5</v>
      </c>
      <c r="H135" s="197">
        <v>31.111111111111111</v>
      </c>
      <c r="I135" s="197">
        <v>56.666666666666664</v>
      </c>
      <c r="J135" s="197">
        <v>41.666666666666671</v>
      </c>
      <c r="K135" s="198">
        <v>362.77777777777777</v>
      </c>
      <c r="L135" s="198">
        <v>45.347222222222221</v>
      </c>
      <c r="M135" s="198">
        <v>334.06559278762438</v>
      </c>
      <c r="N135" s="190">
        <v>1102</v>
      </c>
      <c r="O135" s="190" t="s">
        <v>73</v>
      </c>
      <c r="P135" s="191">
        <v>12</v>
      </c>
    </row>
    <row r="136" spans="1:16" s="1" customFormat="1" ht="12.75" customHeight="1">
      <c r="A136" s="185">
        <v>136</v>
      </c>
      <c r="B136" s="186" t="s">
        <v>118</v>
      </c>
      <c r="C136" s="197">
        <v>62.5</v>
      </c>
      <c r="D136" s="197">
        <v>33.333333333333329</v>
      </c>
      <c r="E136" s="197">
        <v>41.666666666666671</v>
      </c>
      <c r="F136" s="197">
        <v>41.666666666666671</v>
      </c>
      <c r="G136" s="187">
        <v>62.5</v>
      </c>
      <c r="H136" s="197">
        <v>28.888888888888886</v>
      </c>
      <c r="I136" s="197">
        <v>36.666666666666664</v>
      </c>
      <c r="J136" s="197">
        <v>20.833333333333336</v>
      </c>
      <c r="K136" s="198">
        <v>328.05555555555554</v>
      </c>
      <c r="L136" s="198">
        <v>41.006944444444443</v>
      </c>
      <c r="M136" s="198">
        <v>712.43289351851945</v>
      </c>
      <c r="N136" s="190">
        <v>1105</v>
      </c>
      <c r="O136" s="190" t="s">
        <v>74</v>
      </c>
      <c r="P136" s="191">
        <v>27</v>
      </c>
    </row>
    <row r="137" spans="1:16" s="1" customFormat="1" ht="12.75" customHeight="1">
      <c r="A137" s="185">
        <v>135</v>
      </c>
      <c r="B137" s="186" t="s">
        <v>113</v>
      </c>
      <c r="C137" s="197">
        <v>45.833333333333329</v>
      </c>
      <c r="D137" s="197">
        <v>41.666666666666671</v>
      </c>
      <c r="E137" s="197">
        <v>37.5</v>
      </c>
      <c r="F137" s="197">
        <v>37.5</v>
      </c>
      <c r="G137" s="187">
        <v>62.5</v>
      </c>
      <c r="H137" s="197">
        <v>35.555555555555557</v>
      </c>
      <c r="I137" s="197">
        <v>40</v>
      </c>
      <c r="J137" s="197">
        <v>37.5</v>
      </c>
      <c r="K137" s="198">
        <v>338.05555555555554</v>
      </c>
      <c r="L137" s="198">
        <v>42.256944444444443</v>
      </c>
      <c r="M137" s="198">
        <v>597.20750000000044</v>
      </c>
      <c r="N137" s="190">
        <v>1105</v>
      </c>
      <c r="O137" s="190" t="s">
        <v>74</v>
      </c>
      <c r="P137" s="191">
        <v>22</v>
      </c>
    </row>
    <row r="138" spans="1:16" s="1" customFormat="1" ht="12.75" customHeight="1">
      <c r="A138" s="185">
        <v>57</v>
      </c>
      <c r="B138" s="186" t="s">
        <v>168</v>
      </c>
      <c r="C138" s="197">
        <v>33.333333333333329</v>
      </c>
      <c r="D138" s="197">
        <v>45.833333333333329</v>
      </c>
      <c r="E138" s="197">
        <v>25</v>
      </c>
      <c r="F138" s="197">
        <v>37.5</v>
      </c>
      <c r="G138" s="187">
        <v>62.5</v>
      </c>
      <c r="H138" s="197">
        <v>24.444444444444443</v>
      </c>
      <c r="I138" s="197">
        <v>30</v>
      </c>
      <c r="J138" s="197">
        <v>12.5</v>
      </c>
      <c r="K138" s="198">
        <v>271.11111111111109</v>
      </c>
      <c r="L138" s="198">
        <v>33.888888888888886</v>
      </c>
      <c r="M138" s="198">
        <v>951</v>
      </c>
      <c r="N138" s="190">
        <v>1104</v>
      </c>
      <c r="O138" s="190" t="s">
        <v>74</v>
      </c>
      <c r="P138" s="191">
        <v>77</v>
      </c>
    </row>
    <row r="139" spans="1:16" s="1" customFormat="1" ht="12.75" customHeight="1">
      <c r="A139" s="185">
        <v>103</v>
      </c>
      <c r="B139" s="186" t="s">
        <v>146</v>
      </c>
      <c r="C139" s="197">
        <v>25</v>
      </c>
      <c r="D139" s="197">
        <v>29.166666666666668</v>
      </c>
      <c r="E139" s="197">
        <v>50</v>
      </c>
      <c r="F139" s="197">
        <v>29.166666666666668</v>
      </c>
      <c r="G139" s="187">
        <v>62.5</v>
      </c>
      <c r="H139" s="197">
        <v>46.666666666666664</v>
      </c>
      <c r="I139" s="197">
        <v>20</v>
      </c>
      <c r="J139" s="197">
        <v>33.333333333333329</v>
      </c>
      <c r="K139" s="198">
        <v>295.83333333333331</v>
      </c>
      <c r="L139" s="198">
        <v>36.979166666666664</v>
      </c>
      <c r="M139" s="198">
        <v>924</v>
      </c>
      <c r="N139" s="190">
        <v>1106</v>
      </c>
      <c r="O139" s="190" t="s">
        <v>74</v>
      </c>
      <c r="P139" s="191">
        <v>55</v>
      </c>
    </row>
    <row r="140" spans="1:16" s="1" customFormat="1" ht="12.75" customHeight="1">
      <c r="A140" s="185">
        <v>17</v>
      </c>
      <c r="B140" s="186" t="s">
        <v>169</v>
      </c>
      <c r="C140" s="197">
        <v>45.833333333333329</v>
      </c>
      <c r="D140" s="197">
        <v>20.833333333333336</v>
      </c>
      <c r="E140" s="197">
        <v>29.166666666666668</v>
      </c>
      <c r="F140" s="197">
        <v>25</v>
      </c>
      <c r="G140" s="187">
        <v>62.5</v>
      </c>
      <c r="H140" s="197">
        <v>40</v>
      </c>
      <c r="I140" s="197">
        <v>26.666666666666668</v>
      </c>
      <c r="J140" s="197">
        <v>20.833333333333336</v>
      </c>
      <c r="K140" s="198">
        <v>270.83333333333331</v>
      </c>
      <c r="L140" s="198">
        <v>33.854166666666664</v>
      </c>
      <c r="M140" s="198">
        <v>951</v>
      </c>
      <c r="N140" s="190">
        <v>1103</v>
      </c>
      <c r="O140" s="190" t="s">
        <v>73</v>
      </c>
      <c r="P140" s="191">
        <v>78</v>
      </c>
    </row>
    <row r="141" spans="1:16" s="1" customFormat="1" ht="12.75" customHeight="1">
      <c r="A141" s="185">
        <v>148</v>
      </c>
      <c r="B141" s="186" t="s">
        <v>111</v>
      </c>
      <c r="C141" s="197">
        <v>41.666666666666671</v>
      </c>
      <c r="D141" s="197">
        <v>37.5</v>
      </c>
      <c r="E141" s="197">
        <v>29.166666666666668</v>
      </c>
      <c r="F141" s="197">
        <v>54.166666666666664</v>
      </c>
      <c r="G141" s="187">
        <v>58.333333333333336</v>
      </c>
      <c r="H141" s="197">
        <v>37.777777777777779</v>
      </c>
      <c r="I141" s="197">
        <v>46.666666666666664</v>
      </c>
      <c r="J141" s="197">
        <v>33.333333333333329</v>
      </c>
      <c r="K141" s="198">
        <v>338.61111111111114</v>
      </c>
      <c r="L141" s="198">
        <v>42.326388888888893</v>
      </c>
      <c r="M141" s="198">
        <v>591.10249999999996</v>
      </c>
      <c r="N141" s="190">
        <v>1101</v>
      </c>
      <c r="O141" s="190" t="s">
        <v>73</v>
      </c>
      <c r="P141" s="191">
        <v>20</v>
      </c>
    </row>
    <row r="142" spans="1:16" s="1" customFormat="1" ht="12.75" customHeight="1">
      <c r="A142" s="185">
        <v>142</v>
      </c>
      <c r="B142" s="186" t="s">
        <v>107</v>
      </c>
      <c r="C142" s="197">
        <v>50</v>
      </c>
      <c r="D142" s="197">
        <v>45.833333333333329</v>
      </c>
      <c r="E142" s="197">
        <v>25</v>
      </c>
      <c r="F142" s="197">
        <v>50</v>
      </c>
      <c r="G142" s="187">
        <v>58.333333333333336</v>
      </c>
      <c r="H142" s="197">
        <v>55.555555555555557</v>
      </c>
      <c r="I142" s="197">
        <v>43.333333333333336</v>
      </c>
      <c r="J142" s="197">
        <v>29.166666666666668</v>
      </c>
      <c r="K142" s="198">
        <v>357.22222222222223</v>
      </c>
      <c r="L142" s="198">
        <v>44.652777777777779</v>
      </c>
      <c r="M142" s="198">
        <v>387.0522053625175</v>
      </c>
      <c r="N142" s="190">
        <v>1106</v>
      </c>
      <c r="O142" s="190" t="s">
        <v>74</v>
      </c>
      <c r="P142" s="191">
        <v>16</v>
      </c>
    </row>
    <row r="143" spans="1:16" s="1" customFormat="1" ht="12.75" customHeight="1">
      <c r="A143" s="185">
        <v>169</v>
      </c>
      <c r="B143" s="186" t="s">
        <v>120</v>
      </c>
      <c r="C143" s="197">
        <v>29.166666666666668</v>
      </c>
      <c r="D143" s="197">
        <v>41.666666666666671</v>
      </c>
      <c r="E143" s="197">
        <v>25</v>
      </c>
      <c r="F143" s="197">
        <v>50</v>
      </c>
      <c r="G143" s="187">
        <v>58.333333333333336</v>
      </c>
      <c r="H143" s="197">
        <v>44.444444444444443</v>
      </c>
      <c r="I143" s="197">
        <v>53.333333333333336</v>
      </c>
      <c r="J143" s="197">
        <v>25</v>
      </c>
      <c r="K143" s="198">
        <v>326.94444444444446</v>
      </c>
      <c r="L143" s="198">
        <v>40.868055555555557</v>
      </c>
      <c r="M143" s="198">
        <v>724.22456018518551</v>
      </c>
      <c r="N143" s="190">
        <v>1105</v>
      </c>
      <c r="O143" s="190" t="s">
        <v>74</v>
      </c>
      <c r="P143" s="191">
        <v>29</v>
      </c>
    </row>
    <row r="144" spans="1:16" s="1" customFormat="1" ht="12.75" customHeight="1">
      <c r="A144" s="185">
        <v>79</v>
      </c>
      <c r="B144" s="186" t="s">
        <v>119</v>
      </c>
      <c r="C144" s="197">
        <v>29.166666666666668</v>
      </c>
      <c r="D144" s="197">
        <v>58.333333333333336</v>
      </c>
      <c r="E144" s="197">
        <v>20.833333333333336</v>
      </c>
      <c r="F144" s="197">
        <v>50</v>
      </c>
      <c r="G144" s="187">
        <v>58.333333333333336</v>
      </c>
      <c r="H144" s="197">
        <v>40</v>
      </c>
      <c r="I144" s="197">
        <v>33.333333333333329</v>
      </c>
      <c r="J144" s="197">
        <v>37.5</v>
      </c>
      <c r="K144" s="198">
        <v>327.5</v>
      </c>
      <c r="L144" s="198">
        <v>40.9375</v>
      </c>
      <c r="M144" s="198">
        <v>718.34937499999978</v>
      </c>
      <c r="N144" s="190">
        <v>1102</v>
      </c>
      <c r="O144" s="190" t="s">
        <v>73</v>
      </c>
      <c r="P144" s="191">
        <v>28</v>
      </c>
    </row>
    <row r="145" spans="1:16" s="1" customFormat="1" ht="12.75" customHeight="1">
      <c r="A145" s="185">
        <v>34</v>
      </c>
      <c r="B145" s="186" t="s">
        <v>114</v>
      </c>
      <c r="C145" s="197">
        <v>45.833333333333329</v>
      </c>
      <c r="D145" s="197">
        <v>50</v>
      </c>
      <c r="E145" s="197">
        <v>20.833333333333336</v>
      </c>
      <c r="F145" s="197">
        <v>50</v>
      </c>
      <c r="G145" s="187">
        <v>58.333333333333336</v>
      </c>
      <c r="H145" s="197">
        <v>37.777777777777779</v>
      </c>
      <c r="I145" s="197">
        <v>36.666666666666664</v>
      </c>
      <c r="J145" s="197">
        <v>37.5</v>
      </c>
      <c r="K145" s="198">
        <v>336.94444444444446</v>
      </c>
      <c r="L145" s="198">
        <v>42.118055555555557</v>
      </c>
      <c r="M145" s="198">
        <v>612.15289351851789</v>
      </c>
      <c r="N145" s="190">
        <v>1106</v>
      </c>
      <c r="O145" s="190" t="s">
        <v>74</v>
      </c>
      <c r="P145" s="191">
        <v>23</v>
      </c>
    </row>
    <row r="146" spans="1:16" s="1" customFormat="1" ht="12.75" customHeight="1">
      <c r="A146" s="185">
        <v>110</v>
      </c>
      <c r="B146" s="186" t="s">
        <v>110</v>
      </c>
      <c r="C146" s="197">
        <v>58.333333333333336</v>
      </c>
      <c r="D146" s="197">
        <v>50</v>
      </c>
      <c r="E146" s="197">
        <v>33.333333333333329</v>
      </c>
      <c r="F146" s="197">
        <v>41.666666666666671</v>
      </c>
      <c r="G146" s="187">
        <v>58.333333333333336</v>
      </c>
      <c r="H146" s="197">
        <v>51.111111111111107</v>
      </c>
      <c r="I146" s="197">
        <v>26.666666666666668</v>
      </c>
      <c r="J146" s="197">
        <v>29.166666666666668</v>
      </c>
      <c r="K146" s="198">
        <v>348.6111111111112</v>
      </c>
      <c r="L146" s="198">
        <v>43.5763888888889</v>
      </c>
      <c r="M146" s="198">
        <v>481.21249999999918</v>
      </c>
      <c r="N146" s="190">
        <v>1101</v>
      </c>
      <c r="O146" s="190" t="s">
        <v>73</v>
      </c>
      <c r="P146" s="191">
        <v>19</v>
      </c>
    </row>
    <row r="147" spans="1:16" s="1" customFormat="1" ht="12.75" customHeight="1">
      <c r="A147" s="185">
        <v>12</v>
      </c>
      <c r="B147" s="186" t="s">
        <v>143</v>
      </c>
      <c r="C147" s="197">
        <v>50</v>
      </c>
      <c r="D147" s="197">
        <v>41.666666666666671</v>
      </c>
      <c r="E147" s="197">
        <v>33.333333333333329</v>
      </c>
      <c r="F147" s="197">
        <v>33.333333333333329</v>
      </c>
      <c r="G147" s="187">
        <v>58.333333333333336</v>
      </c>
      <c r="H147" s="197">
        <v>26.666666666666668</v>
      </c>
      <c r="I147" s="197">
        <v>30</v>
      </c>
      <c r="J147" s="197">
        <v>25</v>
      </c>
      <c r="K147" s="198">
        <v>298.33333333333331</v>
      </c>
      <c r="L147" s="198">
        <v>37.291666666666664</v>
      </c>
      <c r="M147" s="198">
        <v>915</v>
      </c>
      <c r="N147" s="190">
        <v>1102</v>
      </c>
      <c r="O147" s="190" t="s">
        <v>73</v>
      </c>
      <c r="P147" s="191">
        <v>52</v>
      </c>
    </row>
    <row r="148" spans="1:16" s="1" customFormat="1" ht="12.75" customHeight="1">
      <c r="A148" s="185">
        <v>83</v>
      </c>
      <c r="B148" s="186" t="s">
        <v>149</v>
      </c>
      <c r="C148" s="197">
        <v>37.5</v>
      </c>
      <c r="D148" s="197">
        <v>37.5</v>
      </c>
      <c r="E148" s="197">
        <v>33.333333333333329</v>
      </c>
      <c r="F148" s="197">
        <v>33.333333333333329</v>
      </c>
      <c r="G148" s="187">
        <v>58.333333333333336</v>
      </c>
      <c r="H148" s="197">
        <v>28.888888888888886</v>
      </c>
      <c r="I148" s="197">
        <v>36.666666666666664</v>
      </c>
      <c r="J148" s="197">
        <v>29.166666666666668</v>
      </c>
      <c r="K148" s="198">
        <v>294.72222222222223</v>
      </c>
      <c r="L148" s="198">
        <v>36.840277777777779</v>
      </c>
      <c r="M148" s="198">
        <v>927</v>
      </c>
      <c r="N148" s="190">
        <v>1102</v>
      </c>
      <c r="O148" s="190" t="s">
        <v>73</v>
      </c>
      <c r="P148" s="191">
        <v>58</v>
      </c>
    </row>
    <row r="149" spans="1:16" s="1" customFormat="1" ht="12.75" customHeight="1">
      <c r="A149" s="185">
        <v>107</v>
      </c>
      <c r="B149" s="186" t="s">
        <v>174</v>
      </c>
      <c r="C149" s="197">
        <v>41.666666666666671</v>
      </c>
      <c r="D149" s="197">
        <v>16.666666666666664</v>
      </c>
      <c r="E149" s="197">
        <v>37.5</v>
      </c>
      <c r="F149" s="197">
        <v>25</v>
      </c>
      <c r="G149" s="187">
        <v>58.333333333333336</v>
      </c>
      <c r="H149" s="197">
        <v>31.111111111111111</v>
      </c>
      <c r="I149" s="197">
        <v>10</v>
      </c>
      <c r="J149" s="197">
        <v>41.666666666666671</v>
      </c>
      <c r="K149" s="198">
        <v>261.94444444444446</v>
      </c>
      <c r="L149" s="198">
        <v>32.743055555555557</v>
      </c>
      <c r="M149" s="198">
        <v>955</v>
      </c>
      <c r="N149" s="190">
        <v>1106</v>
      </c>
      <c r="O149" s="190" t="s">
        <v>74</v>
      </c>
      <c r="P149" s="191">
        <v>83</v>
      </c>
    </row>
    <row r="150" spans="1:16" s="1" customFormat="1" ht="12.75" customHeight="1">
      <c r="A150" s="185">
        <v>112</v>
      </c>
      <c r="B150" s="186" t="s">
        <v>141</v>
      </c>
      <c r="C150" s="197">
        <v>29.166666666666668</v>
      </c>
      <c r="D150" s="197">
        <v>50</v>
      </c>
      <c r="E150" s="197">
        <v>25</v>
      </c>
      <c r="F150" s="197">
        <v>25</v>
      </c>
      <c r="G150" s="187">
        <v>58.333333333333336</v>
      </c>
      <c r="H150" s="197">
        <v>33.333333333333329</v>
      </c>
      <c r="I150" s="197">
        <v>46.666666666666664</v>
      </c>
      <c r="J150" s="197">
        <v>33.333333333333329</v>
      </c>
      <c r="K150" s="198">
        <v>300.83333333333337</v>
      </c>
      <c r="L150" s="198">
        <v>37.604166666666671</v>
      </c>
      <c r="M150" s="198">
        <v>906</v>
      </c>
      <c r="N150" s="190">
        <v>1101</v>
      </c>
      <c r="O150" s="190" t="s">
        <v>73</v>
      </c>
      <c r="P150" s="191">
        <v>50</v>
      </c>
    </row>
    <row r="151" spans="1:16" s="1" customFormat="1" ht="12.75" customHeight="1">
      <c r="A151" s="185">
        <v>106</v>
      </c>
      <c r="B151" s="186" t="s">
        <v>152</v>
      </c>
      <c r="C151" s="197">
        <v>41.666666666666671</v>
      </c>
      <c r="D151" s="197">
        <v>29.166666666666668</v>
      </c>
      <c r="E151" s="197">
        <v>29.166666666666668</v>
      </c>
      <c r="F151" s="197">
        <v>20.833333333333336</v>
      </c>
      <c r="G151" s="187">
        <v>58.333333333333336</v>
      </c>
      <c r="H151" s="197">
        <v>51.111111111111107</v>
      </c>
      <c r="I151" s="197">
        <v>30</v>
      </c>
      <c r="J151" s="197">
        <v>29.166666666666668</v>
      </c>
      <c r="K151" s="198">
        <v>289.44444444444451</v>
      </c>
      <c r="L151" s="198">
        <v>36.180555555555564</v>
      </c>
      <c r="M151" s="198">
        <v>940</v>
      </c>
      <c r="N151" s="190">
        <v>1106</v>
      </c>
      <c r="O151" s="190" t="s">
        <v>74</v>
      </c>
      <c r="P151" s="191">
        <v>61</v>
      </c>
    </row>
    <row r="152" spans="1:16" s="1" customFormat="1" ht="12.75" customHeight="1">
      <c r="A152" s="185">
        <v>109</v>
      </c>
      <c r="B152" s="186" t="s">
        <v>131</v>
      </c>
      <c r="C152" s="197">
        <v>37.5</v>
      </c>
      <c r="D152" s="197">
        <v>33.333333333333329</v>
      </c>
      <c r="E152" s="197">
        <v>33.333333333333329</v>
      </c>
      <c r="F152" s="197">
        <v>16.666666666666664</v>
      </c>
      <c r="G152" s="187">
        <v>58.333333333333336</v>
      </c>
      <c r="H152" s="197">
        <v>48.888888888888886</v>
      </c>
      <c r="I152" s="197">
        <v>53.333333333333336</v>
      </c>
      <c r="J152" s="197">
        <v>33.333333333333329</v>
      </c>
      <c r="K152" s="198">
        <v>314.72222222222217</v>
      </c>
      <c r="L152" s="198">
        <v>39.340277777777771</v>
      </c>
      <c r="M152" s="198">
        <v>828</v>
      </c>
      <c r="N152" s="190">
        <v>1101</v>
      </c>
      <c r="O152" s="190" t="s">
        <v>73</v>
      </c>
      <c r="P152" s="191">
        <v>40</v>
      </c>
    </row>
    <row r="153" spans="1:16" s="1" customFormat="1" ht="12.75" customHeight="1">
      <c r="A153" s="185">
        <v>113</v>
      </c>
      <c r="B153" s="186" t="s">
        <v>105</v>
      </c>
      <c r="C153" s="197">
        <v>54.166666666666664</v>
      </c>
      <c r="D153" s="197">
        <v>50</v>
      </c>
      <c r="E153" s="197">
        <v>37.5</v>
      </c>
      <c r="F153" s="197">
        <v>45.833333333333329</v>
      </c>
      <c r="G153" s="187">
        <v>54.166666666666664</v>
      </c>
      <c r="H153" s="197">
        <v>44.444444444444443</v>
      </c>
      <c r="I153" s="197">
        <v>33.333333333333329</v>
      </c>
      <c r="J153" s="197">
        <v>41.666666666666671</v>
      </c>
      <c r="K153" s="198">
        <v>361.11111111111109</v>
      </c>
      <c r="L153" s="198">
        <v>45.138888888888886</v>
      </c>
      <c r="M153" s="198">
        <v>349.15083679550071</v>
      </c>
      <c r="N153" s="190">
        <v>1101</v>
      </c>
      <c r="O153" s="190" t="s">
        <v>73</v>
      </c>
      <c r="P153" s="191">
        <v>14</v>
      </c>
    </row>
    <row r="154" spans="1:16" s="1" customFormat="1" ht="12.75" customHeight="1">
      <c r="A154" s="185">
        <v>152</v>
      </c>
      <c r="B154" s="186" t="s">
        <v>102</v>
      </c>
      <c r="C154" s="197">
        <v>41.666666666666671</v>
      </c>
      <c r="D154" s="197">
        <v>58.333333333333336</v>
      </c>
      <c r="E154" s="197">
        <v>33.333333333333329</v>
      </c>
      <c r="F154" s="197">
        <v>45.833333333333329</v>
      </c>
      <c r="G154" s="187">
        <v>54.166666666666664</v>
      </c>
      <c r="H154" s="197">
        <v>46.666666666666664</v>
      </c>
      <c r="I154" s="197">
        <v>46.666666666666664</v>
      </c>
      <c r="J154" s="197">
        <v>41.666666666666671</v>
      </c>
      <c r="K154" s="198">
        <v>368.33333333333331</v>
      </c>
      <c r="L154" s="198">
        <v>46.041666666666664</v>
      </c>
      <c r="M154" s="198">
        <v>288.33273325499135</v>
      </c>
      <c r="N154" s="190">
        <v>1102</v>
      </c>
      <c r="O154" s="190" t="s">
        <v>73</v>
      </c>
      <c r="P154" s="191">
        <v>11</v>
      </c>
    </row>
    <row r="155" spans="1:16" s="1" customFormat="1" ht="12.75" customHeight="1">
      <c r="A155" s="185">
        <v>21</v>
      </c>
      <c r="B155" s="186" t="s">
        <v>128</v>
      </c>
      <c r="C155" s="197">
        <v>29.166666666666668</v>
      </c>
      <c r="D155" s="197">
        <v>45.833333333333329</v>
      </c>
      <c r="E155" s="197">
        <v>16.666666666666664</v>
      </c>
      <c r="F155" s="197">
        <v>45.833333333333329</v>
      </c>
      <c r="G155" s="187">
        <v>54.166666666666664</v>
      </c>
      <c r="H155" s="197">
        <v>40</v>
      </c>
      <c r="I155" s="197">
        <v>43.333333333333336</v>
      </c>
      <c r="J155" s="197">
        <v>41.666666666666671</v>
      </c>
      <c r="K155" s="198">
        <v>316.66666666666669</v>
      </c>
      <c r="L155" s="198">
        <v>39.583333333333336</v>
      </c>
      <c r="M155" s="198">
        <v>814</v>
      </c>
      <c r="N155" s="190">
        <v>1103</v>
      </c>
      <c r="O155" s="190" t="s">
        <v>73</v>
      </c>
      <c r="P155" s="191">
        <v>37</v>
      </c>
    </row>
    <row r="156" spans="1:16" s="1" customFormat="1" ht="12.75" customHeight="1">
      <c r="A156" s="185">
        <v>50</v>
      </c>
      <c r="B156" s="186" t="s">
        <v>200</v>
      </c>
      <c r="C156" s="197">
        <v>33.333333333333329</v>
      </c>
      <c r="D156" s="197">
        <v>29.166666666666668</v>
      </c>
      <c r="E156" s="197">
        <v>20.833333333333336</v>
      </c>
      <c r="F156" s="197">
        <v>37.5</v>
      </c>
      <c r="G156" s="187">
        <v>54.166666666666664</v>
      </c>
      <c r="H156" s="197">
        <v>31.111111111111111</v>
      </c>
      <c r="I156" s="197">
        <v>23.333333333333332</v>
      </c>
      <c r="J156" s="197">
        <v>12.5</v>
      </c>
      <c r="K156" s="198">
        <v>241.94444444444446</v>
      </c>
      <c r="L156" s="198">
        <v>30.243055555555557</v>
      </c>
      <c r="M156" s="198">
        <v>963</v>
      </c>
      <c r="N156" s="190">
        <v>1103</v>
      </c>
      <c r="O156" s="190" t="s">
        <v>73</v>
      </c>
      <c r="P156" s="191">
        <v>110</v>
      </c>
    </row>
    <row r="157" spans="1:16" s="1" customFormat="1" ht="12.75" customHeight="1">
      <c r="A157" s="185">
        <v>75</v>
      </c>
      <c r="B157" s="186" t="s">
        <v>139</v>
      </c>
      <c r="C157" s="197">
        <v>25</v>
      </c>
      <c r="D157" s="197">
        <v>45.833333333333329</v>
      </c>
      <c r="E157" s="197">
        <v>41.666666666666671</v>
      </c>
      <c r="F157" s="197">
        <v>29.166666666666668</v>
      </c>
      <c r="G157" s="187">
        <v>54.166666666666664</v>
      </c>
      <c r="H157" s="197">
        <v>40</v>
      </c>
      <c r="I157" s="197">
        <v>30</v>
      </c>
      <c r="J157" s="197">
        <v>37.5</v>
      </c>
      <c r="K157" s="198">
        <v>303.33333333333331</v>
      </c>
      <c r="L157" s="198">
        <v>37.916666666666664</v>
      </c>
      <c r="M157" s="198">
        <v>894</v>
      </c>
      <c r="N157" s="190">
        <v>1101</v>
      </c>
      <c r="O157" s="190" t="s">
        <v>73</v>
      </c>
      <c r="P157" s="191">
        <v>48</v>
      </c>
    </row>
    <row r="158" spans="1:16" s="1" customFormat="1" ht="12.75" customHeight="1">
      <c r="A158" s="185">
        <v>159</v>
      </c>
      <c r="B158" s="186" t="s">
        <v>159</v>
      </c>
      <c r="C158" s="197">
        <v>20.833333333333336</v>
      </c>
      <c r="D158" s="197">
        <v>41.666666666666671</v>
      </c>
      <c r="E158" s="197">
        <v>29.166666666666668</v>
      </c>
      <c r="F158" s="197">
        <v>29.166666666666668</v>
      </c>
      <c r="G158" s="187">
        <v>54.166666666666664</v>
      </c>
      <c r="H158" s="197">
        <v>31.111111111111111</v>
      </c>
      <c r="I158" s="197">
        <v>26.666666666666668</v>
      </c>
      <c r="J158" s="197">
        <v>50</v>
      </c>
      <c r="K158" s="198">
        <v>282.77777777777777</v>
      </c>
      <c r="L158" s="198">
        <v>35.347222222222221</v>
      </c>
      <c r="M158" s="198">
        <v>947</v>
      </c>
      <c r="N158" s="190">
        <v>1103</v>
      </c>
      <c r="O158" s="190" t="s">
        <v>73</v>
      </c>
      <c r="P158" s="191">
        <v>68</v>
      </c>
    </row>
    <row r="159" spans="1:16" s="1" customFormat="1" ht="12.75" customHeight="1">
      <c r="A159" s="185">
        <v>1</v>
      </c>
      <c r="B159" s="186" t="s">
        <v>95</v>
      </c>
      <c r="C159" s="197">
        <v>54.166666666666664</v>
      </c>
      <c r="D159" s="197">
        <v>66.666666666666657</v>
      </c>
      <c r="E159" s="197">
        <v>25</v>
      </c>
      <c r="F159" s="197">
        <v>62.5</v>
      </c>
      <c r="G159" s="187">
        <v>50</v>
      </c>
      <c r="H159" s="197">
        <v>71.111111111111114</v>
      </c>
      <c r="I159" s="197">
        <v>53.333333333333336</v>
      </c>
      <c r="J159" s="197">
        <v>37.5</v>
      </c>
      <c r="K159" s="198">
        <v>420.27777777777777</v>
      </c>
      <c r="L159" s="198">
        <v>52.534722222222221</v>
      </c>
      <c r="M159" s="198">
        <v>71.254809428743869</v>
      </c>
      <c r="N159" s="190">
        <v>1101</v>
      </c>
      <c r="O159" s="190" t="s">
        <v>73</v>
      </c>
      <c r="P159" s="191">
        <v>4</v>
      </c>
    </row>
    <row r="160" spans="1:16" s="1" customFormat="1" ht="12.75" customHeight="1">
      <c r="A160" s="185">
        <v>4</v>
      </c>
      <c r="B160" s="186" t="s">
        <v>106</v>
      </c>
      <c r="C160" s="197">
        <v>41.666666666666671</v>
      </c>
      <c r="D160" s="197">
        <v>58.333333333333336</v>
      </c>
      <c r="E160" s="197">
        <v>41.666666666666671</v>
      </c>
      <c r="F160" s="197">
        <v>50</v>
      </c>
      <c r="G160" s="187">
        <v>50</v>
      </c>
      <c r="H160" s="197">
        <v>37.777777777777779</v>
      </c>
      <c r="I160" s="197">
        <v>43.333333333333336</v>
      </c>
      <c r="J160" s="197">
        <v>37.5</v>
      </c>
      <c r="K160" s="198">
        <v>360.27777777777777</v>
      </c>
      <c r="L160" s="198">
        <v>45.034722222222221</v>
      </c>
      <c r="M160" s="198">
        <v>356.94701710224638</v>
      </c>
      <c r="N160" s="190">
        <v>1101</v>
      </c>
      <c r="O160" s="190" t="s">
        <v>73</v>
      </c>
      <c r="P160" s="191">
        <v>15</v>
      </c>
    </row>
    <row r="161" spans="1:16" s="1" customFormat="1" ht="12.75" customHeight="1">
      <c r="A161" s="185">
        <v>77</v>
      </c>
      <c r="B161" s="186" t="s">
        <v>99</v>
      </c>
      <c r="C161" s="197">
        <v>54.166666666666664</v>
      </c>
      <c r="D161" s="197">
        <v>70.833333333333343</v>
      </c>
      <c r="E161" s="197">
        <v>41.666666666666671</v>
      </c>
      <c r="F161" s="197">
        <v>41.666666666666671</v>
      </c>
      <c r="G161" s="187">
        <v>50</v>
      </c>
      <c r="H161" s="197">
        <v>35.555555555555557</v>
      </c>
      <c r="I161" s="197">
        <v>30</v>
      </c>
      <c r="J161" s="197">
        <v>50</v>
      </c>
      <c r="K161" s="198">
        <v>373.88888888888891</v>
      </c>
      <c r="L161" s="198">
        <v>46.736111111111114</v>
      </c>
      <c r="M161" s="198">
        <v>248.8606036095006</v>
      </c>
      <c r="N161" s="190">
        <v>1101</v>
      </c>
      <c r="O161" s="190" t="s">
        <v>73</v>
      </c>
      <c r="P161" s="191">
        <v>8</v>
      </c>
    </row>
    <row r="162" spans="1:16" s="1" customFormat="1" ht="12.75" customHeight="1">
      <c r="A162" s="185">
        <v>118</v>
      </c>
      <c r="B162" s="186" t="s">
        <v>126</v>
      </c>
      <c r="C162" s="197">
        <v>25</v>
      </c>
      <c r="D162" s="197">
        <v>58.333333333333336</v>
      </c>
      <c r="E162" s="197">
        <v>41.666666666666671</v>
      </c>
      <c r="F162" s="197">
        <v>41.666666666666671</v>
      </c>
      <c r="G162" s="187">
        <v>50</v>
      </c>
      <c r="H162" s="197">
        <v>48.888888888888886</v>
      </c>
      <c r="I162" s="197">
        <v>30</v>
      </c>
      <c r="J162" s="197">
        <v>25</v>
      </c>
      <c r="K162" s="198">
        <v>320.55555555555554</v>
      </c>
      <c r="L162" s="198">
        <v>40.069444444444443</v>
      </c>
      <c r="M162" s="198">
        <v>788.82101851851894</v>
      </c>
      <c r="N162" s="190">
        <v>1102</v>
      </c>
      <c r="O162" s="190" t="s">
        <v>73</v>
      </c>
      <c r="P162" s="191">
        <v>35</v>
      </c>
    </row>
    <row r="163" spans="1:16" s="1" customFormat="1" ht="12.75" customHeight="1">
      <c r="A163" s="185">
        <v>117</v>
      </c>
      <c r="B163" s="186" t="s">
        <v>144</v>
      </c>
      <c r="C163" s="197">
        <v>33.333333333333329</v>
      </c>
      <c r="D163" s="197">
        <v>54.166666666666664</v>
      </c>
      <c r="E163" s="197">
        <v>25</v>
      </c>
      <c r="F163" s="197">
        <v>41.666666666666671</v>
      </c>
      <c r="G163" s="187">
        <v>50</v>
      </c>
      <c r="H163" s="197">
        <v>35.555555555555557</v>
      </c>
      <c r="I163" s="197">
        <v>40</v>
      </c>
      <c r="J163" s="197">
        <v>16.666666666666664</v>
      </c>
      <c r="K163" s="198">
        <v>296.38888888888891</v>
      </c>
      <c r="L163" s="198">
        <v>37.048611111111114</v>
      </c>
      <c r="M163" s="198">
        <v>922</v>
      </c>
      <c r="N163" s="190">
        <v>1102</v>
      </c>
      <c r="O163" s="190" t="s">
        <v>73</v>
      </c>
      <c r="P163" s="191">
        <v>53</v>
      </c>
    </row>
    <row r="164" spans="1:16" s="1" customFormat="1" ht="12.75" customHeight="1">
      <c r="A164" s="185">
        <v>97</v>
      </c>
      <c r="B164" s="186" t="s">
        <v>225</v>
      </c>
      <c r="C164" s="197">
        <v>16.666666666666664</v>
      </c>
      <c r="D164" s="197">
        <v>25</v>
      </c>
      <c r="E164" s="197">
        <v>20.833333333333336</v>
      </c>
      <c r="F164" s="197">
        <v>41.666666666666671</v>
      </c>
      <c r="G164" s="187">
        <v>50</v>
      </c>
      <c r="H164" s="197">
        <v>26.666666666666668</v>
      </c>
      <c r="I164" s="197">
        <v>30</v>
      </c>
      <c r="J164" s="197">
        <v>12.5</v>
      </c>
      <c r="K164" s="198">
        <v>223.33333333333334</v>
      </c>
      <c r="L164" s="198">
        <v>27.916666666666668</v>
      </c>
      <c r="M164" s="198">
        <v>971</v>
      </c>
      <c r="N164" s="190">
        <v>1104</v>
      </c>
      <c r="O164" s="190" t="s">
        <v>74</v>
      </c>
      <c r="P164" s="191">
        <v>136</v>
      </c>
    </row>
    <row r="165" spans="1:16" s="1" customFormat="1" ht="12.75" customHeight="1">
      <c r="A165" s="185">
        <v>114</v>
      </c>
      <c r="B165" s="186" t="s">
        <v>121</v>
      </c>
      <c r="C165" s="197">
        <v>37.5</v>
      </c>
      <c r="D165" s="197">
        <v>37.5</v>
      </c>
      <c r="E165" s="197">
        <v>29.166666666666668</v>
      </c>
      <c r="F165" s="197">
        <v>37.5</v>
      </c>
      <c r="G165" s="187">
        <v>50</v>
      </c>
      <c r="H165" s="197">
        <v>46.666666666666664</v>
      </c>
      <c r="I165" s="197">
        <v>50</v>
      </c>
      <c r="J165" s="197">
        <v>37.5</v>
      </c>
      <c r="K165" s="198">
        <v>325.83333333333337</v>
      </c>
      <c r="L165" s="198">
        <v>40.729166666666671</v>
      </c>
      <c r="M165" s="198">
        <v>735.85104166666679</v>
      </c>
      <c r="N165" s="190">
        <v>1101</v>
      </c>
      <c r="O165" s="190" t="s">
        <v>73</v>
      </c>
      <c r="P165" s="191">
        <v>30</v>
      </c>
    </row>
    <row r="166" spans="1:16" s="1" customFormat="1" ht="12.75" customHeight="1">
      <c r="A166" s="185">
        <v>166</v>
      </c>
      <c r="B166" s="186" t="s">
        <v>108</v>
      </c>
      <c r="C166" s="197">
        <v>37.5</v>
      </c>
      <c r="D166" s="197">
        <v>50</v>
      </c>
      <c r="E166" s="197">
        <v>45.833333333333329</v>
      </c>
      <c r="F166" s="197">
        <v>33.333333333333329</v>
      </c>
      <c r="G166" s="187">
        <v>50</v>
      </c>
      <c r="H166" s="197">
        <v>46.666666666666664</v>
      </c>
      <c r="I166" s="197">
        <v>40</v>
      </c>
      <c r="J166" s="197">
        <v>50</v>
      </c>
      <c r="K166" s="198">
        <v>353.33333333333331</v>
      </c>
      <c r="L166" s="198">
        <v>44.166666666666664</v>
      </c>
      <c r="M166" s="198">
        <v>429.32000000000016</v>
      </c>
      <c r="N166" s="190">
        <v>1104</v>
      </c>
      <c r="O166" s="190" t="s">
        <v>74</v>
      </c>
      <c r="P166" s="191">
        <v>17</v>
      </c>
    </row>
    <row r="167" spans="1:16" s="1" customFormat="1" ht="12.75" customHeight="1">
      <c r="A167" s="185">
        <v>122</v>
      </c>
      <c r="B167" s="186" t="s">
        <v>191</v>
      </c>
      <c r="C167" s="197">
        <v>25</v>
      </c>
      <c r="D167" s="197">
        <v>20.833333333333336</v>
      </c>
      <c r="E167" s="197">
        <v>45.833333333333329</v>
      </c>
      <c r="F167" s="197">
        <v>33.333333333333329</v>
      </c>
      <c r="G167" s="187">
        <v>50</v>
      </c>
      <c r="H167" s="197">
        <v>35.555555555555557</v>
      </c>
      <c r="I167" s="197">
        <v>30</v>
      </c>
      <c r="J167" s="197">
        <v>8.3333333333333321</v>
      </c>
      <c r="K167" s="198">
        <v>248.88888888888889</v>
      </c>
      <c r="L167" s="198">
        <v>31.111111111111111</v>
      </c>
      <c r="M167" s="198">
        <v>963</v>
      </c>
      <c r="N167" s="190">
        <v>1103</v>
      </c>
      <c r="O167" s="190" t="s">
        <v>73</v>
      </c>
      <c r="P167" s="191">
        <v>100</v>
      </c>
    </row>
    <row r="168" spans="1:16" s="1" customFormat="1" ht="12.75" customHeight="1">
      <c r="A168" s="185">
        <v>176</v>
      </c>
      <c r="B168" s="186" t="s">
        <v>163</v>
      </c>
      <c r="C168" s="197">
        <v>20.833333333333336</v>
      </c>
      <c r="D168" s="197">
        <v>25</v>
      </c>
      <c r="E168" s="197">
        <v>37.5</v>
      </c>
      <c r="F168" s="197">
        <v>33.333333333333329</v>
      </c>
      <c r="G168" s="187">
        <v>50</v>
      </c>
      <c r="H168" s="197">
        <v>46.666666666666664</v>
      </c>
      <c r="I168" s="197">
        <v>23.333333333333332</v>
      </c>
      <c r="J168" s="197">
        <v>37.5</v>
      </c>
      <c r="K168" s="198">
        <v>274.16666666666669</v>
      </c>
      <c r="L168" s="198">
        <v>34.270833333333336</v>
      </c>
      <c r="M168" s="198">
        <v>951</v>
      </c>
      <c r="N168" s="190">
        <v>1106</v>
      </c>
      <c r="O168" s="190" t="s">
        <v>74</v>
      </c>
      <c r="P168" s="191">
        <v>72</v>
      </c>
    </row>
    <row r="169" spans="1:16" s="1" customFormat="1" ht="12.75" customHeight="1">
      <c r="A169" s="185">
        <v>43</v>
      </c>
      <c r="B169" s="186" t="s">
        <v>154</v>
      </c>
      <c r="C169" s="197">
        <v>45.833333333333329</v>
      </c>
      <c r="D169" s="197">
        <v>33.333333333333329</v>
      </c>
      <c r="E169" s="197">
        <v>33.333333333333329</v>
      </c>
      <c r="F169" s="197">
        <v>33.333333333333329</v>
      </c>
      <c r="G169" s="187">
        <v>50</v>
      </c>
      <c r="H169" s="197">
        <v>33.333333333333329</v>
      </c>
      <c r="I169" s="197">
        <v>30</v>
      </c>
      <c r="J169" s="197">
        <v>29.166666666666668</v>
      </c>
      <c r="K169" s="198">
        <v>288.33333333333331</v>
      </c>
      <c r="L169" s="198">
        <v>36.041666666666664</v>
      </c>
      <c r="M169" s="198">
        <v>942</v>
      </c>
      <c r="N169" s="190">
        <v>1102</v>
      </c>
      <c r="O169" s="190" t="s">
        <v>73</v>
      </c>
      <c r="P169" s="191">
        <v>63</v>
      </c>
    </row>
    <row r="170" spans="1:16" s="1" customFormat="1" ht="12.75" customHeight="1">
      <c r="A170" s="185">
        <v>35</v>
      </c>
      <c r="B170" s="186" t="s">
        <v>217</v>
      </c>
      <c r="C170" s="197">
        <v>16.666666666666664</v>
      </c>
      <c r="D170" s="197">
        <v>20.833333333333336</v>
      </c>
      <c r="E170" s="197">
        <v>25</v>
      </c>
      <c r="F170" s="197">
        <v>33.333333333333329</v>
      </c>
      <c r="G170" s="187">
        <v>50</v>
      </c>
      <c r="H170" s="197">
        <v>33.333333333333329</v>
      </c>
      <c r="I170" s="197">
        <v>20</v>
      </c>
      <c r="J170" s="197">
        <v>29.166666666666668</v>
      </c>
      <c r="K170" s="198">
        <v>228.33333333333329</v>
      </c>
      <c r="L170" s="198">
        <v>28.541666666666661</v>
      </c>
      <c r="M170" s="198">
        <v>971</v>
      </c>
      <c r="N170" s="190">
        <v>1106</v>
      </c>
      <c r="O170" s="190" t="s">
        <v>74</v>
      </c>
      <c r="P170" s="191">
        <v>128</v>
      </c>
    </row>
    <row r="171" spans="1:16" s="1" customFormat="1" ht="12.75" customHeight="1">
      <c r="A171" s="185">
        <v>138</v>
      </c>
      <c r="B171" s="186" t="s">
        <v>136</v>
      </c>
      <c r="C171" s="197">
        <v>25</v>
      </c>
      <c r="D171" s="197">
        <v>50</v>
      </c>
      <c r="E171" s="197">
        <v>54.166666666666664</v>
      </c>
      <c r="F171" s="197">
        <v>29.166666666666668</v>
      </c>
      <c r="G171" s="187">
        <v>50</v>
      </c>
      <c r="H171" s="197">
        <v>26.666666666666668</v>
      </c>
      <c r="I171" s="197">
        <v>46.666666666666664</v>
      </c>
      <c r="J171" s="197">
        <v>25</v>
      </c>
      <c r="K171" s="198">
        <v>306.66666666666663</v>
      </c>
      <c r="L171" s="198">
        <v>38.333333333333329</v>
      </c>
      <c r="M171" s="198">
        <v>878</v>
      </c>
      <c r="N171" s="190">
        <v>1106</v>
      </c>
      <c r="O171" s="190" t="s">
        <v>74</v>
      </c>
      <c r="P171" s="191">
        <v>45</v>
      </c>
    </row>
    <row r="172" spans="1:16" s="1" customFormat="1" ht="12.75" customHeight="1">
      <c r="A172" s="185">
        <v>5</v>
      </c>
      <c r="B172" s="186" t="s">
        <v>160</v>
      </c>
      <c r="C172" s="197">
        <v>29.166666666666668</v>
      </c>
      <c r="D172" s="197">
        <v>54.166666666666664</v>
      </c>
      <c r="E172" s="197">
        <v>33.333333333333329</v>
      </c>
      <c r="F172" s="197">
        <v>29.166666666666668</v>
      </c>
      <c r="G172" s="187">
        <v>50</v>
      </c>
      <c r="H172" s="197">
        <v>42.222222222222221</v>
      </c>
      <c r="I172" s="197">
        <v>23.333333333333332</v>
      </c>
      <c r="J172" s="197">
        <v>20.833333333333336</v>
      </c>
      <c r="K172" s="198">
        <v>282.22222222222217</v>
      </c>
      <c r="L172" s="198">
        <v>35.277777777777771</v>
      </c>
      <c r="M172" s="198">
        <v>947</v>
      </c>
      <c r="N172" s="190">
        <v>1101</v>
      </c>
      <c r="O172" s="190" t="s">
        <v>73</v>
      </c>
      <c r="P172" s="191">
        <v>69</v>
      </c>
    </row>
    <row r="173" spans="1:16" s="1" customFormat="1" ht="12.75" customHeight="1">
      <c r="A173" s="185">
        <v>2</v>
      </c>
      <c r="B173" s="186" t="s">
        <v>129</v>
      </c>
      <c r="C173" s="197">
        <v>41.666666666666671</v>
      </c>
      <c r="D173" s="197">
        <v>54.166666666666664</v>
      </c>
      <c r="E173" s="197">
        <v>37.5</v>
      </c>
      <c r="F173" s="197">
        <v>25</v>
      </c>
      <c r="G173" s="187">
        <v>50</v>
      </c>
      <c r="H173" s="197">
        <v>51.111111111111107</v>
      </c>
      <c r="I173" s="197">
        <v>40</v>
      </c>
      <c r="J173" s="197">
        <v>16.666666666666664</v>
      </c>
      <c r="K173" s="198">
        <v>316.11111111111114</v>
      </c>
      <c r="L173" s="198">
        <v>39.513888888888893</v>
      </c>
      <c r="M173" s="198">
        <v>818</v>
      </c>
      <c r="N173" s="190">
        <v>1101</v>
      </c>
      <c r="O173" s="190" t="s">
        <v>73</v>
      </c>
      <c r="P173" s="191">
        <v>38</v>
      </c>
    </row>
    <row r="174" spans="1:16" s="1" customFormat="1" ht="12.75" customHeight="1">
      <c r="A174" s="185">
        <v>139</v>
      </c>
      <c r="B174" s="186" t="s">
        <v>226</v>
      </c>
      <c r="C174" s="197">
        <v>16.666666666666664</v>
      </c>
      <c r="D174" s="197">
        <v>33.333333333333329</v>
      </c>
      <c r="E174" s="197">
        <v>20.833333333333336</v>
      </c>
      <c r="F174" s="197">
        <v>25</v>
      </c>
      <c r="G174" s="187">
        <v>50</v>
      </c>
      <c r="H174" s="197">
        <v>28.888888888888886</v>
      </c>
      <c r="I174" s="197">
        <v>23.333333333333332</v>
      </c>
      <c r="J174" s="197">
        <v>25</v>
      </c>
      <c r="K174" s="198">
        <v>223.05555555555554</v>
      </c>
      <c r="L174" s="198">
        <v>27.881944444444443</v>
      </c>
      <c r="M174" s="198">
        <v>971</v>
      </c>
      <c r="N174" s="190">
        <v>1106</v>
      </c>
      <c r="O174" s="190" t="s">
        <v>74</v>
      </c>
      <c r="P174" s="191">
        <v>137</v>
      </c>
    </row>
    <row r="175" spans="1:16" s="1" customFormat="1" ht="12.75" customHeight="1">
      <c r="A175" s="185">
        <v>177</v>
      </c>
      <c r="B175" s="186" t="s">
        <v>197</v>
      </c>
      <c r="C175" s="197">
        <v>29.166666666666668</v>
      </c>
      <c r="D175" s="197">
        <v>25</v>
      </c>
      <c r="E175" s="197">
        <v>20.833333333333336</v>
      </c>
      <c r="F175" s="197">
        <v>25</v>
      </c>
      <c r="G175" s="187">
        <v>50</v>
      </c>
      <c r="H175" s="197">
        <v>33.333333333333329</v>
      </c>
      <c r="I175" s="197">
        <v>40</v>
      </c>
      <c r="J175" s="197">
        <v>20.833333333333336</v>
      </c>
      <c r="K175" s="198">
        <v>244.16666666666666</v>
      </c>
      <c r="L175" s="198">
        <v>30.520833333333332</v>
      </c>
      <c r="M175" s="198">
        <v>963</v>
      </c>
      <c r="N175" s="190">
        <v>1106</v>
      </c>
      <c r="O175" s="190" t="s">
        <v>74</v>
      </c>
      <c r="P175" s="191">
        <v>107</v>
      </c>
    </row>
    <row r="176" spans="1:16" s="1" customFormat="1" ht="12.75" customHeight="1">
      <c r="A176" s="185">
        <v>134</v>
      </c>
      <c r="B176" s="186" t="s">
        <v>162</v>
      </c>
      <c r="C176" s="197">
        <v>29.166666666666668</v>
      </c>
      <c r="D176" s="197">
        <v>45.833333333333329</v>
      </c>
      <c r="E176" s="197">
        <v>29.166666666666668</v>
      </c>
      <c r="F176" s="197">
        <v>20.833333333333336</v>
      </c>
      <c r="G176" s="187">
        <v>50</v>
      </c>
      <c r="H176" s="197">
        <v>28.888888888888886</v>
      </c>
      <c r="I176" s="197">
        <v>33.333333333333329</v>
      </c>
      <c r="J176" s="197">
        <v>37.5</v>
      </c>
      <c r="K176" s="198">
        <v>274.72222222222223</v>
      </c>
      <c r="L176" s="198">
        <v>34.340277777777779</v>
      </c>
      <c r="M176" s="198">
        <v>951</v>
      </c>
      <c r="N176" s="190">
        <v>1105</v>
      </c>
      <c r="O176" s="190" t="s">
        <v>74</v>
      </c>
      <c r="P176" s="191">
        <v>71</v>
      </c>
    </row>
    <row r="177" spans="1:16" s="1" customFormat="1" ht="12.75" customHeight="1">
      <c r="A177" s="185">
        <v>133</v>
      </c>
      <c r="B177" s="186" t="s">
        <v>151</v>
      </c>
      <c r="C177" s="197">
        <v>37.5</v>
      </c>
      <c r="D177" s="197">
        <v>41.666666666666671</v>
      </c>
      <c r="E177" s="197">
        <v>29.166666666666668</v>
      </c>
      <c r="F177" s="197">
        <v>20.833333333333336</v>
      </c>
      <c r="G177" s="187">
        <v>50</v>
      </c>
      <c r="H177" s="197">
        <v>46.666666666666664</v>
      </c>
      <c r="I177" s="197">
        <v>33.333333333333329</v>
      </c>
      <c r="J177" s="197">
        <v>33.333333333333329</v>
      </c>
      <c r="K177" s="198">
        <v>292.5</v>
      </c>
      <c r="L177" s="198">
        <v>36.5625</v>
      </c>
      <c r="M177" s="198">
        <v>933</v>
      </c>
      <c r="N177" s="190">
        <v>1105</v>
      </c>
      <c r="O177" s="190" t="s">
        <v>74</v>
      </c>
      <c r="P177" s="191">
        <v>60</v>
      </c>
    </row>
    <row r="178" spans="1:16" s="1" customFormat="1" ht="12.75" customHeight="1">
      <c r="A178" s="185">
        <v>42</v>
      </c>
      <c r="B178" s="186" t="s">
        <v>192</v>
      </c>
      <c r="C178" s="197">
        <v>29.166666666666668</v>
      </c>
      <c r="D178" s="197">
        <v>41.666666666666671</v>
      </c>
      <c r="E178" s="197">
        <v>29.166666666666668</v>
      </c>
      <c r="F178" s="197">
        <v>16.666666666666664</v>
      </c>
      <c r="G178" s="187">
        <v>50</v>
      </c>
      <c r="H178" s="197">
        <v>24.444444444444443</v>
      </c>
      <c r="I178" s="197">
        <v>36.666666666666664</v>
      </c>
      <c r="J178" s="197">
        <v>20.833333333333336</v>
      </c>
      <c r="K178" s="198">
        <v>248.61111111111114</v>
      </c>
      <c r="L178" s="198">
        <v>31.076388888888893</v>
      </c>
      <c r="M178" s="198">
        <v>963</v>
      </c>
      <c r="N178" s="190">
        <v>1102</v>
      </c>
      <c r="O178" s="190" t="s">
        <v>73</v>
      </c>
      <c r="P178" s="191">
        <v>101</v>
      </c>
    </row>
    <row r="179" spans="1:16" s="1" customFormat="1" ht="12.75" customHeight="1">
      <c r="A179" s="185">
        <v>116</v>
      </c>
      <c r="B179" s="186" t="s">
        <v>202</v>
      </c>
      <c r="C179" s="197">
        <v>29.166666666666668</v>
      </c>
      <c r="D179" s="197">
        <v>29.166666666666668</v>
      </c>
      <c r="E179" s="197">
        <v>29.166666666666668</v>
      </c>
      <c r="F179" s="197">
        <v>16.666666666666664</v>
      </c>
      <c r="G179" s="187">
        <v>50</v>
      </c>
      <c r="H179" s="197">
        <v>37.777777777777779</v>
      </c>
      <c r="I179" s="197">
        <v>20</v>
      </c>
      <c r="J179" s="197">
        <v>29.166666666666668</v>
      </c>
      <c r="K179" s="198">
        <v>241.11111111111109</v>
      </c>
      <c r="L179" s="198">
        <v>30.138888888888886</v>
      </c>
      <c r="M179" s="198">
        <v>963</v>
      </c>
      <c r="N179" s="190">
        <v>1102</v>
      </c>
      <c r="O179" s="190" t="s">
        <v>73</v>
      </c>
      <c r="P179" s="191">
        <v>112</v>
      </c>
    </row>
    <row r="180" spans="1:16" s="1" customFormat="1" ht="12.75" customHeight="1">
      <c r="A180" s="185">
        <v>178</v>
      </c>
      <c r="B180" s="186" t="s">
        <v>222</v>
      </c>
      <c r="C180" s="197">
        <v>12.5</v>
      </c>
      <c r="D180" s="197">
        <v>20.833333333333336</v>
      </c>
      <c r="E180" s="197">
        <v>37.5</v>
      </c>
      <c r="F180" s="197">
        <v>12.5</v>
      </c>
      <c r="G180" s="187">
        <v>50</v>
      </c>
      <c r="H180" s="197">
        <v>40</v>
      </c>
      <c r="I180" s="197">
        <v>23.333333333333332</v>
      </c>
      <c r="J180" s="197">
        <v>29.166666666666668</v>
      </c>
      <c r="K180" s="198">
        <v>225.83333333333334</v>
      </c>
      <c r="L180" s="198">
        <v>28.229166666666668</v>
      </c>
      <c r="M180" s="198">
        <v>971</v>
      </c>
      <c r="N180" s="190">
        <v>1106</v>
      </c>
      <c r="O180" s="190" t="s">
        <v>74</v>
      </c>
      <c r="P180" s="191">
        <v>133</v>
      </c>
    </row>
    <row r="181" spans="1:16" s="1" customFormat="1" ht="12.75" customHeight="1">
      <c r="A181" s="185">
        <v>68</v>
      </c>
      <c r="B181" s="186" t="s">
        <v>247</v>
      </c>
      <c r="C181" s="197">
        <v>16.666666666666664</v>
      </c>
      <c r="D181" s="197">
        <v>29.166666666666668</v>
      </c>
      <c r="E181" s="197">
        <v>25</v>
      </c>
      <c r="F181" s="197">
        <v>12.5</v>
      </c>
      <c r="G181" s="187">
        <v>50</v>
      </c>
      <c r="H181" s="197">
        <v>20</v>
      </c>
      <c r="I181" s="197">
        <v>30</v>
      </c>
      <c r="J181" s="197">
        <v>12.5</v>
      </c>
      <c r="K181" s="198">
        <v>195.83333333333331</v>
      </c>
      <c r="L181" s="198">
        <v>24.479166666666664</v>
      </c>
      <c r="M181" s="198">
        <v>983</v>
      </c>
      <c r="N181" s="190">
        <v>1106</v>
      </c>
      <c r="O181" s="190" t="s">
        <v>74</v>
      </c>
      <c r="P181" s="191">
        <v>160</v>
      </c>
    </row>
    <row r="182" spans="1:16" s="1" customFormat="1" ht="12" customHeight="1">
      <c r="A182" s="10"/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4"/>
      <c r="O182" s="159"/>
      <c r="P182" s="159"/>
    </row>
    <row r="183" spans="1:16" ht="15.75">
      <c r="A183" s="252" t="s">
        <v>58</v>
      </c>
      <c r="B183" s="252"/>
      <c r="C183" s="252"/>
      <c r="D183" s="252"/>
      <c r="E183" s="252"/>
      <c r="F183" s="252"/>
      <c r="G183" s="252"/>
      <c r="H183" s="252"/>
      <c r="I183" s="252"/>
      <c r="J183" s="252"/>
      <c r="K183" s="252"/>
      <c r="L183" s="252"/>
      <c r="M183" s="252"/>
    </row>
    <row r="184" spans="1:16" ht="12" thickBot="1"/>
    <row r="185" spans="1:16" s="3" customFormat="1" ht="13.5" customHeight="1">
      <c r="A185" s="274"/>
      <c r="B185" s="253" t="s">
        <v>0</v>
      </c>
      <c r="C185" s="273" t="s">
        <v>50</v>
      </c>
      <c r="D185" s="273" t="s">
        <v>7</v>
      </c>
      <c r="E185" s="273" t="s">
        <v>8</v>
      </c>
      <c r="F185" s="273" t="s">
        <v>6</v>
      </c>
      <c r="G185" s="273" t="s">
        <v>4</v>
      </c>
      <c r="H185" s="273" t="s">
        <v>10</v>
      </c>
      <c r="I185" s="273" t="s">
        <v>42</v>
      </c>
      <c r="J185" s="273" t="s">
        <v>23</v>
      </c>
      <c r="K185" s="135" t="s">
        <v>36</v>
      </c>
      <c r="L185" s="135" t="s">
        <v>37</v>
      </c>
      <c r="M185" s="271" t="s">
        <v>43</v>
      </c>
      <c r="N185" s="271" t="s">
        <v>16</v>
      </c>
      <c r="O185" s="255" t="s">
        <v>75</v>
      </c>
      <c r="P185" s="142" t="s">
        <v>43</v>
      </c>
    </row>
    <row r="186" spans="1:16" s="3" customFormat="1" ht="12.75" customHeight="1" thickBot="1">
      <c r="A186" s="275"/>
      <c r="B186" s="254"/>
      <c r="C186" s="273"/>
      <c r="D186" s="273"/>
      <c r="E186" s="273"/>
      <c r="F186" s="273"/>
      <c r="G186" s="273"/>
      <c r="H186" s="273"/>
      <c r="I186" s="273"/>
      <c r="J186" s="273"/>
      <c r="K186" s="160" t="s">
        <v>34</v>
      </c>
      <c r="L186" s="160" t="s">
        <v>38</v>
      </c>
      <c r="M186" s="272"/>
      <c r="N186" s="272"/>
      <c r="O186" s="256"/>
      <c r="P186" s="147" t="s">
        <v>27</v>
      </c>
    </row>
    <row r="187" spans="1:16" s="1" customFormat="1" ht="12.75" customHeight="1">
      <c r="A187" s="173">
        <v>1</v>
      </c>
      <c r="B187" s="174" t="s">
        <v>95</v>
      </c>
      <c r="C187" s="194">
        <v>54.166666666666664</v>
      </c>
      <c r="D187" s="194">
        <v>66.666666666666657</v>
      </c>
      <c r="E187" s="194">
        <v>25</v>
      </c>
      <c r="F187" s="194">
        <v>62.5</v>
      </c>
      <c r="G187" s="194">
        <v>50</v>
      </c>
      <c r="H187" s="187">
        <v>71.111111111111114</v>
      </c>
      <c r="I187" s="194">
        <v>53.333333333333336</v>
      </c>
      <c r="J187" s="194">
        <v>37.5</v>
      </c>
      <c r="K187" s="150">
        <v>420.27777777777777</v>
      </c>
      <c r="L187" s="150">
        <v>52.534722222222221</v>
      </c>
      <c r="M187" s="150">
        <v>71.254809428743869</v>
      </c>
      <c r="N187" s="150">
        <v>1101</v>
      </c>
      <c r="O187" s="168" t="s">
        <v>73</v>
      </c>
      <c r="P187" s="141">
        <v>4</v>
      </c>
    </row>
    <row r="188" spans="1:16" s="1" customFormat="1" ht="12.75" customHeight="1">
      <c r="A188" s="199">
        <v>99</v>
      </c>
      <c r="B188" s="200" t="s">
        <v>97</v>
      </c>
      <c r="C188" s="194">
        <v>45.833333333333329</v>
      </c>
      <c r="D188" s="194">
        <v>62.5</v>
      </c>
      <c r="E188" s="194">
        <v>54.166666666666664</v>
      </c>
      <c r="F188" s="194">
        <v>33.333333333333329</v>
      </c>
      <c r="G188" s="194">
        <v>41.666666666666671</v>
      </c>
      <c r="H188" s="187">
        <v>66.666666666666657</v>
      </c>
      <c r="I188" s="194">
        <v>46.666666666666664</v>
      </c>
      <c r="J188" s="194">
        <v>25</v>
      </c>
      <c r="K188" s="194">
        <v>375.83333333333331</v>
      </c>
      <c r="L188" s="194">
        <v>46.979166666666664</v>
      </c>
      <c r="M188" s="194">
        <v>236.36214393380089</v>
      </c>
      <c r="N188" s="194">
        <v>1105</v>
      </c>
      <c r="O188" s="190" t="s">
        <v>74</v>
      </c>
      <c r="P188" s="191">
        <v>6</v>
      </c>
    </row>
    <row r="189" spans="1:16" s="1" customFormat="1" ht="12.75" customHeight="1">
      <c r="A189" s="199">
        <v>29</v>
      </c>
      <c r="B189" s="200" t="s">
        <v>90</v>
      </c>
      <c r="C189" s="194">
        <v>75</v>
      </c>
      <c r="D189" s="194">
        <v>75</v>
      </c>
      <c r="E189" s="194">
        <v>45.833333333333329</v>
      </c>
      <c r="F189" s="194">
        <v>75</v>
      </c>
      <c r="G189" s="194">
        <v>79.166666666666657</v>
      </c>
      <c r="H189" s="187">
        <v>62.222222222222221</v>
      </c>
      <c r="I189" s="194">
        <v>56.666666666666664</v>
      </c>
      <c r="J189" s="194">
        <v>37.5</v>
      </c>
      <c r="K189" s="194">
        <v>506.38888888888891</v>
      </c>
      <c r="L189" s="194">
        <v>63.298611111111114</v>
      </c>
      <c r="M189" s="194">
        <v>1</v>
      </c>
      <c r="N189" s="194">
        <v>1105</v>
      </c>
      <c r="O189" s="190" t="s">
        <v>74</v>
      </c>
      <c r="P189" s="191">
        <v>1</v>
      </c>
    </row>
    <row r="190" spans="1:16" s="1" customFormat="1" ht="12.75" customHeight="1">
      <c r="A190" s="199">
        <v>40</v>
      </c>
      <c r="B190" s="200" t="s">
        <v>94</v>
      </c>
      <c r="C190" s="194">
        <v>45.833333333333329</v>
      </c>
      <c r="D190" s="194">
        <v>75</v>
      </c>
      <c r="E190" s="194">
        <v>41.666666666666671</v>
      </c>
      <c r="F190" s="194">
        <v>54.166666666666664</v>
      </c>
      <c r="G190" s="194">
        <v>66.666666666666657</v>
      </c>
      <c r="H190" s="187">
        <v>62.222222222222221</v>
      </c>
      <c r="I190" s="194">
        <v>26.666666666666668</v>
      </c>
      <c r="J190" s="194">
        <v>58.333333333333336</v>
      </c>
      <c r="K190" s="194">
        <v>430.55555555555554</v>
      </c>
      <c r="L190" s="194">
        <v>53.819444444444443</v>
      </c>
      <c r="M190" s="194">
        <v>53.326264880494719</v>
      </c>
      <c r="N190" s="194">
        <v>1101</v>
      </c>
      <c r="O190" s="190" t="s">
        <v>73</v>
      </c>
      <c r="P190" s="191">
        <v>3</v>
      </c>
    </row>
    <row r="191" spans="1:16" s="1" customFormat="1" ht="12.75" customHeight="1">
      <c r="A191" s="199">
        <v>85</v>
      </c>
      <c r="B191" s="200" t="s">
        <v>122</v>
      </c>
      <c r="C191" s="194">
        <v>58.333333333333336</v>
      </c>
      <c r="D191" s="194">
        <v>25</v>
      </c>
      <c r="E191" s="194">
        <v>20.833333333333336</v>
      </c>
      <c r="F191" s="194">
        <v>41.666666666666671</v>
      </c>
      <c r="G191" s="194">
        <v>66.666666666666657</v>
      </c>
      <c r="H191" s="187">
        <v>57.777777777777771</v>
      </c>
      <c r="I191" s="194">
        <v>33.333333333333329</v>
      </c>
      <c r="J191" s="194">
        <v>20.833333333333336</v>
      </c>
      <c r="K191" s="194">
        <v>324.44444444444446</v>
      </c>
      <c r="L191" s="194">
        <v>40.555555555555557</v>
      </c>
      <c r="M191" s="194">
        <v>750.15185185185237</v>
      </c>
      <c r="N191" s="194">
        <v>1102</v>
      </c>
      <c r="O191" s="190" t="s">
        <v>73</v>
      </c>
      <c r="P191" s="191">
        <v>31</v>
      </c>
    </row>
    <row r="192" spans="1:16" s="1" customFormat="1" ht="12.75" customHeight="1">
      <c r="A192" s="199">
        <v>142</v>
      </c>
      <c r="B192" s="200" t="s">
        <v>107</v>
      </c>
      <c r="C192" s="194">
        <v>50</v>
      </c>
      <c r="D192" s="194">
        <v>45.833333333333329</v>
      </c>
      <c r="E192" s="194">
        <v>25</v>
      </c>
      <c r="F192" s="194">
        <v>50</v>
      </c>
      <c r="G192" s="194">
        <v>58.333333333333336</v>
      </c>
      <c r="H192" s="187">
        <v>55.555555555555557</v>
      </c>
      <c r="I192" s="194">
        <v>43.333333333333336</v>
      </c>
      <c r="J192" s="194">
        <v>29.166666666666668</v>
      </c>
      <c r="K192" s="194">
        <v>357.22222222222223</v>
      </c>
      <c r="L192" s="194">
        <v>44.652777777777779</v>
      </c>
      <c r="M192" s="194">
        <v>387.0522053625175</v>
      </c>
      <c r="N192" s="194">
        <v>1106</v>
      </c>
      <c r="O192" s="190" t="s">
        <v>74</v>
      </c>
      <c r="P192" s="191">
        <v>16</v>
      </c>
    </row>
    <row r="193" spans="1:16" s="1" customFormat="1" ht="12.75" customHeight="1">
      <c r="A193" s="199">
        <v>153</v>
      </c>
      <c r="B193" s="200" t="s">
        <v>207</v>
      </c>
      <c r="C193" s="194">
        <v>8.3333333333333321</v>
      </c>
      <c r="D193" s="194">
        <v>37.5</v>
      </c>
      <c r="E193" s="194">
        <v>20.833333333333336</v>
      </c>
      <c r="F193" s="194">
        <v>33.333333333333329</v>
      </c>
      <c r="G193" s="194">
        <v>41.666666666666671</v>
      </c>
      <c r="H193" s="187">
        <v>55.555555555555557</v>
      </c>
      <c r="I193" s="194">
        <v>10</v>
      </c>
      <c r="J193" s="194">
        <v>29.166666666666668</v>
      </c>
      <c r="K193" s="194">
        <v>236.38888888888889</v>
      </c>
      <c r="L193" s="194">
        <v>29.548611111111111</v>
      </c>
      <c r="M193" s="194">
        <v>967</v>
      </c>
      <c r="N193" s="194">
        <v>1102</v>
      </c>
      <c r="O193" s="190" t="s">
        <v>73</v>
      </c>
      <c r="P193" s="191">
        <v>117</v>
      </c>
    </row>
    <row r="194" spans="1:16" s="1" customFormat="1" ht="12.75" customHeight="1">
      <c r="A194" s="199">
        <v>78</v>
      </c>
      <c r="B194" s="200" t="s">
        <v>164</v>
      </c>
      <c r="C194" s="194">
        <v>16.666666666666664</v>
      </c>
      <c r="D194" s="194">
        <v>37.5</v>
      </c>
      <c r="E194" s="194">
        <v>20.833333333333336</v>
      </c>
      <c r="F194" s="194">
        <v>33.333333333333329</v>
      </c>
      <c r="G194" s="194">
        <v>45.833333333333329</v>
      </c>
      <c r="H194" s="187">
        <v>53.333333333333336</v>
      </c>
      <c r="I194" s="194">
        <v>36.666666666666664</v>
      </c>
      <c r="J194" s="194">
        <v>29.166666666666668</v>
      </c>
      <c r="K194" s="194">
        <v>273.33333333333331</v>
      </c>
      <c r="L194" s="194">
        <v>34.166666666666664</v>
      </c>
      <c r="M194" s="194">
        <v>951</v>
      </c>
      <c r="N194" s="194">
        <v>1101</v>
      </c>
      <c r="O194" s="190" t="s">
        <v>73</v>
      </c>
      <c r="P194" s="191">
        <v>73</v>
      </c>
    </row>
    <row r="195" spans="1:16" s="1" customFormat="1" ht="12.75" customHeight="1">
      <c r="A195" s="199">
        <v>16</v>
      </c>
      <c r="B195" s="200" t="s">
        <v>127</v>
      </c>
      <c r="C195" s="194">
        <v>25</v>
      </c>
      <c r="D195" s="194">
        <v>25</v>
      </c>
      <c r="E195" s="194">
        <v>33.333333333333329</v>
      </c>
      <c r="F195" s="194">
        <v>58.333333333333336</v>
      </c>
      <c r="G195" s="194">
        <v>70.833333333333343</v>
      </c>
      <c r="H195" s="187">
        <v>51.111111111111107</v>
      </c>
      <c r="I195" s="194">
        <v>33.333333333333329</v>
      </c>
      <c r="J195" s="194">
        <v>20.833333333333336</v>
      </c>
      <c r="K195" s="194">
        <v>317.77777777777771</v>
      </c>
      <c r="L195" s="194">
        <v>39.722222222222214</v>
      </c>
      <c r="M195" s="194">
        <v>805</v>
      </c>
      <c r="N195" s="194">
        <v>1103</v>
      </c>
      <c r="O195" s="190" t="s">
        <v>73</v>
      </c>
      <c r="P195" s="191">
        <v>36</v>
      </c>
    </row>
    <row r="196" spans="1:16" s="1" customFormat="1" ht="12.75" customHeight="1">
      <c r="A196" s="199">
        <v>110</v>
      </c>
      <c r="B196" s="200" t="s">
        <v>110</v>
      </c>
      <c r="C196" s="194">
        <v>58.333333333333336</v>
      </c>
      <c r="D196" s="194">
        <v>50</v>
      </c>
      <c r="E196" s="194">
        <v>33.333333333333329</v>
      </c>
      <c r="F196" s="194">
        <v>41.666666666666671</v>
      </c>
      <c r="G196" s="194">
        <v>58.333333333333336</v>
      </c>
      <c r="H196" s="187">
        <v>51.111111111111107</v>
      </c>
      <c r="I196" s="194">
        <v>26.666666666666668</v>
      </c>
      <c r="J196" s="194">
        <v>29.166666666666668</v>
      </c>
      <c r="K196" s="194">
        <v>348.6111111111112</v>
      </c>
      <c r="L196" s="194">
        <v>43.5763888888889</v>
      </c>
      <c r="M196" s="194">
        <v>481.21249999999918</v>
      </c>
      <c r="N196" s="194">
        <v>1101</v>
      </c>
      <c r="O196" s="190" t="s">
        <v>73</v>
      </c>
      <c r="P196" s="191">
        <v>19</v>
      </c>
    </row>
    <row r="197" spans="1:16" s="1" customFormat="1" ht="12.75" customHeight="1">
      <c r="A197" s="199">
        <v>106</v>
      </c>
      <c r="B197" s="200" t="s">
        <v>152</v>
      </c>
      <c r="C197" s="194">
        <v>41.666666666666671</v>
      </c>
      <c r="D197" s="194">
        <v>29.166666666666668</v>
      </c>
      <c r="E197" s="194">
        <v>29.166666666666668</v>
      </c>
      <c r="F197" s="194">
        <v>20.833333333333336</v>
      </c>
      <c r="G197" s="194">
        <v>58.333333333333336</v>
      </c>
      <c r="H197" s="187">
        <v>51.111111111111107</v>
      </c>
      <c r="I197" s="194">
        <v>30</v>
      </c>
      <c r="J197" s="194">
        <v>29.166666666666668</v>
      </c>
      <c r="K197" s="194">
        <v>289.44444444444451</v>
      </c>
      <c r="L197" s="194">
        <v>36.180555555555564</v>
      </c>
      <c r="M197" s="194">
        <v>940</v>
      </c>
      <c r="N197" s="194">
        <v>1106</v>
      </c>
      <c r="O197" s="190" t="s">
        <v>74</v>
      </c>
      <c r="P197" s="191">
        <v>61</v>
      </c>
    </row>
    <row r="198" spans="1:16" s="1" customFormat="1" ht="12.75" customHeight="1">
      <c r="A198" s="199">
        <v>2</v>
      </c>
      <c r="B198" s="200" t="s">
        <v>129</v>
      </c>
      <c r="C198" s="194">
        <v>41.666666666666671</v>
      </c>
      <c r="D198" s="194">
        <v>54.166666666666664</v>
      </c>
      <c r="E198" s="194">
        <v>37.5</v>
      </c>
      <c r="F198" s="194">
        <v>25</v>
      </c>
      <c r="G198" s="194">
        <v>50</v>
      </c>
      <c r="H198" s="187">
        <v>51.111111111111107</v>
      </c>
      <c r="I198" s="194">
        <v>40</v>
      </c>
      <c r="J198" s="194">
        <v>16.666666666666664</v>
      </c>
      <c r="K198" s="194">
        <v>316.11111111111114</v>
      </c>
      <c r="L198" s="194">
        <v>39.513888888888893</v>
      </c>
      <c r="M198" s="194">
        <v>818</v>
      </c>
      <c r="N198" s="194">
        <v>1101</v>
      </c>
      <c r="O198" s="190" t="s">
        <v>73</v>
      </c>
      <c r="P198" s="191">
        <v>38</v>
      </c>
    </row>
    <row r="199" spans="1:16" s="1" customFormat="1" ht="12.75" customHeight="1">
      <c r="A199" s="199">
        <v>137</v>
      </c>
      <c r="B199" s="200" t="s">
        <v>186</v>
      </c>
      <c r="C199" s="194">
        <v>29.166666666666668</v>
      </c>
      <c r="D199" s="194">
        <v>33.333333333333329</v>
      </c>
      <c r="E199" s="194">
        <v>16.666666666666664</v>
      </c>
      <c r="F199" s="194">
        <v>37.5</v>
      </c>
      <c r="G199" s="194">
        <v>29.166666666666668</v>
      </c>
      <c r="H199" s="187">
        <v>51.111111111111107</v>
      </c>
      <c r="I199" s="194">
        <v>20</v>
      </c>
      <c r="J199" s="194">
        <v>33.333333333333329</v>
      </c>
      <c r="K199" s="194">
        <v>250.27777777777777</v>
      </c>
      <c r="L199" s="194">
        <v>31.284722222222221</v>
      </c>
      <c r="M199" s="194">
        <v>959</v>
      </c>
      <c r="N199" s="194">
        <v>1105</v>
      </c>
      <c r="O199" s="190" t="s">
        <v>74</v>
      </c>
      <c r="P199" s="191">
        <v>95</v>
      </c>
    </row>
    <row r="201" spans="1:16" ht="15.75">
      <c r="A201" s="252" t="s">
        <v>86</v>
      </c>
      <c r="B201" s="252"/>
      <c r="C201" s="252"/>
      <c r="D201" s="252"/>
      <c r="E201" s="252"/>
      <c r="F201" s="252"/>
      <c r="G201" s="252"/>
      <c r="H201" s="252"/>
      <c r="I201" s="252"/>
      <c r="J201" s="252"/>
      <c r="K201" s="252"/>
      <c r="L201" s="252"/>
      <c r="M201" s="252"/>
    </row>
    <row r="202" spans="1:16" ht="12" thickBot="1"/>
    <row r="203" spans="1:16" s="3" customFormat="1" ht="13.5" customHeight="1">
      <c r="A203" s="274"/>
      <c r="B203" s="253" t="s">
        <v>0</v>
      </c>
      <c r="C203" s="273" t="s">
        <v>50</v>
      </c>
      <c r="D203" s="273" t="s">
        <v>7</v>
      </c>
      <c r="E203" s="273" t="s">
        <v>8</v>
      </c>
      <c r="F203" s="273" t="s">
        <v>6</v>
      </c>
      <c r="G203" s="273" t="s">
        <v>4</v>
      </c>
      <c r="H203" s="273" t="s">
        <v>10</v>
      </c>
      <c r="I203" s="273" t="s">
        <v>42</v>
      </c>
      <c r="J203" s="273" t="s">
        <v>23</v>
      </c>
      <c r="K203" s="135" t="s">
        <v>36</v>
      </c>
      <c r="L203" s="135" t="s">
        <v>37</v>
      </c>
      <c r="M203" s="271" t="s">
        <v>43</v>
      </c>
      <c r="N203" s="271" t="s">
        <v>16</v>
      </c>
      <c r="O203" s="255" t="s">
        <v>75</v>
      </c>
      <c r="P203" s="142" t="s">
        <v>43</v>
      </c>
    </row>
    <row r="204" spans="1:16" s="3" customFormat="1" ht="12.75" customHeight="1" thickBot="1">
      <c r="A204" s="275"/>
      <c r="B204" s="254"/>
      <c r="C204" s="273"/>
      <c r="D204" s="273"/>
      <c r="E204" s="273"/>
      <c r="F204" s="273"/>
      <c r="G204" s="273"/>
      <c r="H204" s="273"/>
      <c r="I204" s="273"/>
      <c r="J204" s="273"/>
      <c r="K204" s="160" t="s">
        <v>34</v>
      </c>
      <c r="L204" s="160" t="s">
        <v>38</v>
      </c>
      <c r="M204" s="272"/>
      <c r="N204" s="272"/>
      <c r="O204" s="256"/>
      <c r="P204" s="147" t="s">
        <v>27</v>
      </c>
    </row>
    <row r="205" spans="1:16" ht="11.25" customHeight="1">
      <c r="A205" s="148">
        <v>29</v>
      </c>
      <c r="B205" s="149" t="s">
        <v>90</v>
      </c>
      <c r="C205" s="194">
        <v>75</v>
      </c>
      <c r="D205" s="194">
        <v>75</v>
      </c>
      <c r="E205" s="194">
        <v>45.833333333333329</v>
      </c>
      <c r="F205" s="194">
        <v>75</v>
      </c>
      <c r="G205" s="194">
        <v>79.166666666666657</v>
      </c>
      <c r="H205" s="194">
        <v>62.222222222222221</v>
      </c>
      <c r="I205" s="187">
        <v>56.666666666666664</v>
      </c>
      <c r="J205" s="194">
        <v>37.5</v>
      </c>
      <c r="K205" s="150">
        <v>506.38888888888891</v>
      </c>
      <c r="L205" s="150">
        <v>63.298611111111114</v>
      </c>
      <c r="M205" s="150">
        <v>1</v>
      </c>
      <c r="N205" s="150">
        <v>1105</v>
      </c>
      <c r="O205" s="168" t="s">
        <v>74</v>
      </c>
      <c r="P205" s="141">
        <v>1</v>
      </c>
    </row>
    <row r="206" spans="1:16" ht="11.25" customHeight="1">
      <c r="A206" s="192">
        <v>88</v>
      </c>
      <c r="B206" s="193" t="s">
        <v>138</v>
      </c>
      <c r="C206" s="194">
        <v>50</v>
      </c>
      <c r="D206" s="194">
        <v>58.333333333333336</v>
      </c>
      <c r="E206" s="194">
        <v>25</v>
      </c>
      <c r="F206" s="194">
        <v>29.166666666666668</v>
      </c>
      <c r="G206" s="194">
        <v>20.833333333333336</v>
      </c>
      <c r="H206" s="194">
        <v>35.555555555555557</v>
      </c>
      <c r="I206" s="187">
        <v>56.666666666666664</v>
      </c>
      <c r="J206" s="194">
        <v>29.166666666666668</v>
      </c>
      <c r="K206" s="194">
        <v>304.72222222222229</v>
      </c>
      <c r="L206" s="194">
        <v>38.090277777777786</v>
      </c>
      <c r="M206" s="194">
        <v>888</v>
      </c>
      <c r="N206" s="194">
        <v>1103</v>
      </c>
      <c r="O206" s="190" t="s">
        <v>73</v>
      </c>
      <c r="P206" s="191">
        <v>47</v>
      </c>
    </row>
    <row r="207" spans="1:16" ht="11.25" customHeight="1">
      <c r="A207" s="192">
        <v>154</v>
      </c>
      <c r="B207" s="193" t="s">
        <v>103</v>
      </c>
      <c r="C207" s="194">
        <v>41.666666666666671</v>
      </c>
      <c r="D207" s="194">
        <v>45.833333333333329</v>
      </c>
      <c r="E207" s="194">
        <v>37.5</v>
      </c>
      <c r="F207" s="194">
        <v>45.833333333333329</v>
      </c>
      <c r="G207" s="194">
        <v>62.5</v>
      </c>
      <c r="H207" s="194">
        <v>31.111111111111111</v>
      </c>
      <c r="I207" s="187">
        <v>56.666666666666664</v>
      </c>
      <c r="J207" s="194">
        <v>41.666666666666671</v>
      </c>
      <c r="K207" s="194">
        <v>362.77777777777777</v>
      </c>
      <c r="L207" s="194">
        <v>45.347222222222221</v>
      </c>
      <c r="M207" s="194">
        <v>334.06559278762438</v>
      </c>
      <c r="N207" s="194">
        <v>1102</v>
      </c>
      <c r="O207" s="190" t="s">
        <v>73</v>
      </c>
      <c r="P207" s="191">
        <v>12</v>
      </c>
    </row>
    <row r="208" spans="1:16" ht="11.25" customHeight="1">
      <c r="A208" s="192">
        <v>1</v>
      </c>
      <c r="B208" s="193" t="s">
        <v>95</v>
      </c>
      <c r="C208" s="194">
        <v>54.166666666666664</v>
      </c>
      <c r="D208" s="194">
        <v>66.666666666666657</v>
      </c>
      <c r="E208" s="194">
        <v>25</v>
      </c>
      <c r="F208" s="194">
        <v>62.5</v>
      </c>
      <c r="G208" s="194">
        <v>50</v>
      </c>
      <c r="H208" s="194">
        <v>71.111111111111114</v>
      </c>
      <c r="I208" s="187">
        <v>53.333333333333336</v>
      </c>
      <c r="J208" s="194">
        <v>37.5</v>
      </c>
      <c r="K208" s="194">
        <v>420.27777777777777</v>
      </c>
      <c r="L208" s="194">
        <v>52.534722222222221</v>
      </c>
      <c r="M208" s="194">
        <v>71.254809428743869</v>
      </c>
      <c r="N208" s="194">
        <v>1101</v>
      </c>
      <c r="O208" s="190" t="s">
        <v>73</v>
      </c>
      <c r="P208" s="191">
        <v>4</v>
      </c>
    </row>
    <row r="209" spans="1:16" ht="11.25" customHeight="1">
      <c r="A209" s="192">
        <v>109</v>
      </c>
      <c r="B209" s="193" t="s">
        <v>131</v>
      </c>
      <c r="C209" s="194">
        <v>37.5</v>
      </c>
      <c r="D209" s="194">
        <v>33.333333333333329</v>
      </c>
      <c r="E209" s="194">
        <v>33.333333333333329</v>
      </c>
      <c r="F209" s="194">
        <v>16.666666666666664</v>
      </c>
      <c r="G209" s="194">
        <v>58.333333333333336</v>
      </c>
      <c r="H209" s="194">
        <v>48.888888888888886</v>
      </c>
      <c r="I209" s="187">
        <v>53.333333333333336</v>
      </c>
      <c r="J209" s="194">
        <v>33.333333333333329</v>
      </c>
      <c r="K209" s="194">
        <v>314.72222222222217</v>
      </c>
      <c r="L209" s="194">
        <v>39.340277777777771</v>
      </c>
      <c r="M209" s="194">
        <v>828</v>
      </c>
      <c r="N209" s="194">
        <v>1101</v>
      </c>
      <c r="O209" s="190" t="s">
        <v>73</v>
      </c>
      <c r="P209" s="191">
        <v>40</v>
      </c>
    </row>
    <row r="210" spans="1:16" ht="11.25" customHeight="1">
      <c r="A210" s="192">
        <v>96</v>
      </c>
      <c r="B210" s="193" t="s">
        <v>104</v>
      </c>
      <c r="C210" s="194">
        <v>58.333333333333336</v>
      </c>
      <c r="D210" s="194">
        <v>29.166666666666668</v>
      </c>
      <c r="E210" s="194">
        <v>25</v>
      </c>
      <c r="F210" s="194">
        <v>45.833333333333329</v>
      </c>
      <c r="G210" s="194">
        <v>75</v>
      </c>
      <c r="H210" s="194">
        <v>46.666666666666664</v>
      </c>
      <c r="I210" s="187">
        <v>53.333333333333336</v>
      </c>
      <c r="J210" s="194">
        <v>29.166666666666668</v>
      </c>
      <c r="K210" s="194">
        <v>362.5</v>
      </c>
      <c r="L210" s="194">
        <v>45.3125</v>
      </c>
      <c r="M210" s="194">
        <v>336.53375981541018</v>
      </c>
      <c r="N210" s="194">
        <v>1104</v>
      </c>
      <c r="O210" s="190" t="s">
        <v>74</v>
      </c>
      <c r="P210" s="191">
        <v>13</v>
      </c>
    </row>
    <row r="211" spans="1:16" ht="11.25" customHeight="1">
      <c r="A211" s="192">
        <v>169</v>
      </c>
      <c r="B211" s="193" t="s">
        <v>120</v>
      </c>
      <c r="C211" s="194">
        <v>29.166666666666668</v>
      </c>
      <c r="D211" s="194">
        <v>41.666666666666671</v>
      </c>
      <c r="E211" s="194">
        <v>25</v>
      </c>
      <c r="F211" s="194">
        <v>50</v>
      </c>
      <c r="G211" s="194">
        <v>58.333333333333336</v>
      </c>
      <c r="H211" s="194">
        <v>44.444444444444443</v>
      </c>
      <c r="I211" s="187">
        <v>53.333333333333336</v>
      </c>
      <c r="J211" s="194">
        <v>25</v>
      </c>
      <c r="K211" s="194">
        <v>326.94444444444446</v>
      </c>
      <c r="L211" s="194">
        <v>40.868055555555557</v>
      </c>
      <c r="M211" s="194">
        <v>724.22456018518551</v>
      </c>
      <c r="N211" s="194">
        <v>1105</v>
      </c>
      <c r="O211" s="190" t="s">
        <v>74</v>
      </c>
      <c r="P211" s="191">
        <v>29</v>
      </c>
    </row>
    <row r="212" spans="1:16" ht="11.25" customHeight="1">
      <c r="A212" s="192">
        <v>72</v>
      </c>
      <c r="B212" s="193" t="s">
        <v>135</v>
      </c>
      <c r="C212" s="194">
        <v>20.833333333333336</v>
      </c>
      <c r="D212" s="194">
        <v>41.666666666666671</v>
      </c>
      <c r="E212" s="194">
        <v>37.5</v>
      </c>
      <c r="F212" s="194">
        <v>37.5</v>
      </c>
      <c r="G212" s="194">
        <v>41.666666666666671</v>
      </c>
      <c r="H212" s="194">
        <v>37.777777777777779</v>
      </c>
      <c r="I212" s="187">
        <v>53.333333333333336</v>
      </c>
      <c r="J212" s="194">
        <v>37.5</v>
      </c>
      <c r="K212" s="194">
        <v>307.77777777777777</v>
      </c>
      <c r="L212" s="194">
        <v>38.472222222222221</v>
      </c>
      <c r="M212" s="194">
        <v>872</v>
      </c>
      <c r="N212" s="194">
        <v>1101</v>
      </c>
      <c r="O212" s="190" t="s">
        <v>73</v>
      </c>
      <c r="P212" s="191">
        <v>44</v>
      </c>
    </row>
    <row r="213" spans="1:16" ht="11.25" customHeight="1">
      <c r="A213" s="192">
        <v>114</v>
      </c>
      <c r="B213" s="193" t="s">
        <v>121</v>
      </c>
      <c r="C213" s="194">
        <v>37.5</v>
      </c>
      <c r="D213" s="194">
        <v>37.5</v>
      </c>
      <c r="E213" s="194">
        <v>29.166666666666668</v>
      </c>
      <c r="F213" s="194">
        <v>37.5</v>
      </c>
      <c r="G213" s="194">
        <v>50</v>
      </c>
      <c r="H213" s="194">
        <v>46.666666666666664</v>
      </c>
      <c r="I213" s="187">
        <v>50</v>
      </c>
      <c r="J213" s="194">
        <v>37.5</v>
      </c>
      <c r="K213" s="194">
        <v>325.83333333333337</v>
      </c>
      <c r="L213" s="194">
        <v>40.729166666666671</v>
      </c>
      <c r="M213" s="194">
        <v>735.85104166666679</v>
      </c>
      <c r="N213" s="194">
        <v>1101</v>
      </c>
      <c r="O213" s="190" t="s">
        <v>73</v>
      </c>
      <c r="P213" s="191">
        <v>30</v>
      </c>
    </row>
    <row r="214" spans="1:16" ht="11.25" customHeight="1">
      <c r="A214" s="192">
        <v>45</v>
      </c>
      <c r="B214" s="193" t="s">
        <v>98</v>
      </c>
      <c r="C214" s="194">
        <v>50</v>
      </c>
      <c r="D214" s="194">
        <v>41.666666666666671</v>
      </c>
      <c r="E214" s="194">
        <v>33.333333333333329</v>
      </c>
      <c r="F214" s="194">
        <v>50</v>
      </c>
      <c r="G214" s="194">
        <v>75</v>
      </c>
      <c r="H214" s="194">
        <v>37.777777777777779</v>
      </c>
      <c r="I214" s="187">
        <v>50</v>
      </c>
      <c r="J214" s="194">
        <v>37.5</v>
      </c>
      <c r="K214" s="194">
        <v>375.27777777777777</v>
      </c>
      <c r="L214" s="194">
        <v>46.909722222222221</v>
      </c>
      <c r="M214" s="194">
        <v>239.8676611269031</v>
      </c>
      <c r="N214" s="194">
        <v>1102</v>
      </c>
      <c r="O214" s="190" t="s">
        <v>73</v>
      </c>
      <c r="P214" s="191">
        <v>7</v>
      </c>
    </row>
    <row r="215" spans="1:16" ht="11.25" customHeight="1">
      <c r="A215" s="192">
        <v>108</v>
      </c>
      <c r="B215" s="193" t="s">
        <v>161</v>
      </c>
      <c r="C215" s="194">
        <v>25</v>
      </c>
      <c r="D215" s="194">
        <v>33.333333333333329</v>
      </c>
      <c r="E215" s="194">
        <v>20.833333333333336</v>
      </c>
      <c r="F215" s="194">
        <v>37.5</v>
      </c>
      <c r="G215" s="194">
        <v>33.333333333333329</v>
      </c>
      <c r="H215" s="194">
        <v>37.777777777777779</v>
      </c>
      <c r="I215" s="187">
        <v>50</v>
      </c>
      <c r="J215" s="194">
        <v>37.5</v>
      </c>
      <c r="K215" s="194">
        <v>275.27777777777777</v>
      </c>
      <c r="L215" s="194">
        <v>34.409722222222221</v>
      </c>
      <c r="M215" s="194">
        <v>951</v>
      </c>
      <c r="N215" s="194">
        <v>1106</v>
      </c>
      <c r="O215" s="190" t="s">
        <v>74</v>
      </c>
      <c r="P215" s="191">
        <v>70</v>
      </c>
    </row>
    <row r="216" spans="1:16" ht="11.25" customHeight="1">
      <c r="A216" s="192">
        <v>41</v>
      </c>
      <c r="B216" s="193" t="s">
        <v>92</v>
      </c>
      <c r="C216" s="194">
        <v>66.666666666666657</v>
      </c>
      <c r="D216" s="194">
        <v>75</v>
      </c>
      <c r="E216" s="194">
        <v>37.5</v>
      </c>
      <c r="F216" s="194">
        <v>58.333333333333336</v>
      </c>
      <c r="G216" s="194">
        <v>70.833333333333343</v>
      </c>
      <c r="H216" s="194">
        <v>35.555555555555557</v>
      </c>
      <c r="I216" s="187">
        <v>50</v>
      </c>
      <c r="J216" s="194">
        <v>54.166666666666664</v>
      </c>
      <c r="K216" s="194">
        <v>448.0555555555556</v>
      </c>
      <c r="L216" s="194">
        <v>56.00694444444445</v>
      </c>
      <c r="M216" s="194">
        <v>32.554935463123968</v>
      </c>
      <c r="N216" s="194">
        <v>1102</v>
      </c>
      <c r="O216" s="190" t="s">
        <v>73</v>
      </c>
      <c r="P216" s="191">
        <v>2</v>
      </c>
    </row>
    <row r="217" spans="1:16" ht="11.25" customHeight="1">
      <c r="A217" s="192">
        <v>150</v>
      </c>
      <c r="B217" s="193" t="s">
        <v>206</v>
      </c>
      <c r="C217" s="194">
        <v>25</v>
      </c>
      <c r="D217" s="194">
        <v>16.666666666666664</v>
      </c>
      <c r="E217" s="194">
        <v>20.833333333333336</v>
      </c>
      <c r="F217" s="194">
        <v>33.333333333333329</v>
      </c>
      <c r="G217" s="194">
        <v>33.333333333333329</v>
      </c>
      <c r="H217" s="194">
        <v>20</v>
      </c>
      <c r="I217" s="187">
        <v>50</v>
      </c>
      <c r="J217" s="194">
        <v>37.5</v>
      </c>
      <c r="K217" s="194">
        <v>236.66666666666666</v>
      </c>
      <c r="L217" s="194">
        <v>29.583333333333332</v>
      </c>
      <c r="M217" s="194">
        <v>967</v>
      </c>
      <c r="N217" s="194">
        <v>1101</v>
      </c>
      <c r="O217" s="190" t="s">
        <v>73</v>
      </c>
      <c r="P217" s="191">
        <v>116</v>
      </c>
    </row>
    <row r="218" spans="1:16">
      <c r="A218" s="6"/>
      <c r="B218" s="33"/>
      <c r="C218" s="29"/>
      <c r="D218" s="29"/>
      <c r="E218" s="29"/>
      <c r="F218" s="29"/>
      <c r="G218" s="29"/>
      <c r="H218" s="29"/>
      <c r="I218" s="85"/>
      <c r="J218" s="29"/>
      <c r="K218" s="29"/>
      <c r="L218" s="29"/>
      <c r="M218" s="6"/>
    </row>
    <row r="219" spans="1:16" ht="15.75">
      <c r="A219" s="252" t="s">
        <v>87</v>
      </c>
      <c r="B219" s="252"/>
      <c r="C219" s="252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</row>
    <row r="220" spans="1:16" ht="12" thickBot="1"/>
    <row r="221" spans="1:16" ht="12" customHeight="1">
      <c r="A221" s="274"/>
      <c r="B221" s="253" t="s">
        <v>0</v>
      </c>
      <c r="C221" s="273" t="s">
        <v>50</v>
      </c>
      <c r="D221" s="273" t="s">
        <v>7</v>
      </c>
      <c r="E221" s="273" t="s">
        <v>8</v>
      </c>
      <c r="F221" s="273" t="s">
        <v>6</v>
      </c>
      <c r="G221" s="273" t="s">
        <v>4</v>
      </c>
      <c r="H221" s="273" t="s">
        <v>10</v>
      </c>
      <c r="I221" s="273" t="s">
        <v>42</v>
      </c>
      <c r="J221" s="273" t="s">
        <v>23</v>
      </c>
      <c r="K221" s="135" t="s">
        <v>36</v>
      </c>
      <c r="L221" s="135" t="s">
        <v>37</v>
      </c>
      <c r="M221" s="271" t="s">
        <v>43</v>
      </c>
      <c r="N221" s="271" t="s">
        <v>16</v>
      </c>
      <c r="O221" s="255" t="s">
        <v>75</v>
      </c>
      <c r="P221" s="142" t="s">
        <v>43</v>
      </c>
    </row>
    <row r="222" spans="1:16" ht="12.75" customHeight="1" thickBot="1">
      <c r="A222" s="275"/>
      <c r="B222" s="254"/>
      <c r="C222" s="273"/>
      <c r="D222" s="273"/>
      <c r="E222" s="273"/>
      <c r="F222" s="273"/>
      <c r="G222" s="273"/>
      <c r="H222" s="273"/>
      <c r="I222" s="273"/>
      <c r="J222" s="273"/>
      <c r="K222" s="160" t="s">
        <v>34</v>
      </c>
      <c r="L222" s="160" t="s">
        <v>38</v>
      </c>
      <c r="M222" s="272"/>
      <c r="N222" s="272"/>
      <c r="O222" s="256"/>
      <c r="P222" s="147" t="s">
        <v>27</v>
      </c>
    </row>
    <row r="223" spans="1:16" ht="12">
      <c r="A223" s="170">
        <v>40</v>
      </c>
      <c r="B223" s="169" t="s">
        <v>94</v>
      </c>
      <c r="C223" s="197">
        <v>45.833333333333329</v>
      </c>
      <c r="D223" s="197">
        <v>75</v>
      </c>
      <c r="E223" s="197">
        <v>41.666666666666671</v>
      </c>
      <c r="F223" s="197">
        <v>54.166666666666664</v>
      </c>
      <c r="G223" s="197">
        <v>66.666666666666657</v>
      </c>
      <c r="H223" s="197">
        <v>62.222222222222221</v>
      </c>
      <c r="I223" s="197">
        <v>26.666666666666668</v>
      </c>
      <c r="J223" s="187">
        <v>58.333333333333336</v>
      </c>
      <c r="K223" s="172">
        <v>430.55555555555554</v>
      </c>
      <c r="L223" s="172">
        <v>53.819444444444443</v>
      </c>
      <c r="M223" s="172">
        <v>53.326264880494719</v>
      </c>
      <c r="N223" s="171">
        <v>1101</v>
      </c>
      <c r="O223" s="168" t="s">
        <v>73</v>
      </c>
      <c r="P223" s="141">
        <v>3</v>
      </c>
    </row>
    <row r="224" spans="1:16" ht="12">
      <c r="A224" s="201">
        <v>41</v>
      </c>
      <c r="B224" s="202" t="s">
        <v>92</v>
      </c>
      <c r="C224" s="197">
        <v>66.666666666666657</v>
      </c>
      <c r="D224" s="197">
        <v>75</v>
      </c>
      <c r="E224" s="197">
        <v>37.5</v>
      </c>
      <c r="F224" s="197">
        <v>58.333333333333336</v>
      </c>
      <c r="G224" s="197">
        <v>70.833333333333343</v>
      </c>
      <c r="H224" s="197">
        <v>35.555555555555557</v>
      </c>
      <c r="I224" s="197">
        <v>50</v>
      </c>
      <c r="J224" s="187">
        <v>54.166666666666664</v>
      </c>
      <c r="K224" s="198">
        <v>448.0555555555556</v>
      </c>
      <c r="L224" s="198">
        <v>56.00694444444445</v>
      </c>
      <c r="M224" s="198">
        <v>32.554935463123968</v>
      </c>
      <c r="N224" s="197">
        <v>1102</v>
      </c>
      <c r="O224" s="190" t="s">
        <v>73</v>
      </c>
      <c r="P224" s="191">
        <v>2</v>
      </c>
    </row>
    <row r="225" spans="1:16" ht="12">
      <c r="A225" s="201">
        <v>20</v>
      </c>
      <c r="B225" s="202" t="s">
        <v>109</v>
      </c>
      <c r="C225" s="197">
        <v>20.833333333333336</v>
      </c>
      <c r="D225" s="197">
        <v>41.666666666666671</v>
      </c>
      <c r="E225" s="197">
        <v>33.333333333333329</v>
      </c>
      <c r="F225" s="197">
        <v>62.5</v>
      </c>
      <c r="G225" s="197">
        <v>70.833333333333343</v>
      </c>
      <c r="H225" s="197">
        <v>33.333333333333329</v>
      </c>
      <c r="I225" s="197">
        <v>33.333333333333329</v>
      </c>
      <c r="J225" s="187">
        <v>54.166666666666664</v>
      </c>
      <c r="K225" s="198">
        <v>350</v>
      </c>
      <c r="L225" s="198">
        <v>43.75</v>
      </c>
      <c r="M225" s="198">
        <v>465.95000000000027</v>
      </c>
      <c r="N225" s="197">
        <v>1103</v>
      </c>
      <c r="O225" s="190" t="s">
        <v>73</v>
      </c>
      <c r="P225" s="191">
        <v>18</v>
      </c>
    </row>
    <row r="226" spans="1:16" ht="12">
      <c r="A226" s="201">
        <v>166</v>
      </c>
      <c r="B226" s="202" t="s">
        <v>108</v>
      </c>
      <c r="C226" s="197">
        <v>37.5</v>
      </c>
      <c r="D226" s="197">
        <v>50</v>
      </c>
      <c r="E226" s="197">
        <v>45.833333333333329</v>
      </c>
      <c r="F226" s="197">
        <v>33.333333333333329</v>
      </c>
      <c r="G226" s="197">
        <v>50</v>
      </c>
      <c r="H226" s="197">
        <v>46.666666666666664</v>
      </c>
      <c r="I226" s="197">
        <v>40</v>
      </c>
      <c r="J226" s="187">
        <v>50</v>
      </c>
      <c r="K226" s="198">
        <v>353.33333333333331</v>
      </c>
      <c r="L226" s="198">
        <v>44.166666666666664</v>
      </c>
      <c r="M226" s="198">
        <v>429.32000000000016</v>
      </c>
      <c r="N226" s="197">
        <v>1104</v>
      </c>
      <c r="O226" s="190" t="s">
        <v>74</v>
      </c>
      <c r="P226" s="191">
        <v>17</v>
      </c>
    </row>
    <row r="227" spans="1:16" ht="12">
      <c r="A227" s="201">
        <v>77</v>
      </c>
      <c r="B227" s="202" t="s">
        <v>99</v>
      </c>
      <c r="C227" s="197">
        <v>54.166666666666664</v>
      </c>
      <c r="D227" s="197">
        <v>70.833333333333343</v>
      </c>
      <c r="E227" s="197">
        <v>41.666666666666671</v>
      </c>
      <c r="F227" s="197">
        <v>41.666666666666671</v>
      </c>
      <c r="G227" s="197">
        <v>50</v>
      </c>
      <c r="H227" s="197">
        <v>35.555555555555557</v>
      </c>
      <c r="I227" s="197">
        <v>30</v>
      </c>
      <c r="J227" s="187">
        <v>50</v>
      </c>
      <c r="K227" s="198">
        <v>373.88888888888891</v>
      </c>
      <c r="L227" s="198">
        <v>46.736111111111114</v>
      </c>
      <c r="M227" s="198">
        <v>248.8606036095006</v>
      </c>
      <c r="N227" s="197">
        <v>1101</v>
      </c>
      <c r="O227" s="190" t="s">
        <v>73</v>
      </c>
      <c r="P227" s="191">
        <v>8</v>
      </c>
    </row>
    <row r="228" spans="1:16" ht="12">
      <c r="A228" s="201">
        <v>80</v>
      </c>
      <c r="B228" s="202" t="s">
        <v>238</v>
      </c>
      <c r="C228" s="197">
        <v>20.833333333333336</v>
      </c>
      <c r="D228" s="197">
        <v>20.833333333333336</v>
      </c>
      <c r="E228" s="197">
        <v>25</v>
      </c>
      <c r="F228" s="197">
        <v>8.3333333333333321</v>
      </c>
      <c r="G228" s="197">
        <v>25</v>
      </c>
      <c r="H228" s="197">
        <v>33.333333333333329</v>
      </c>
      <c r="I228" s="197">
        <v>26.666666666666668</v>
      </c>
      <c r="J228" s="187">
        <v>50</v>
      </c>
      <c r="K228" s="198">
        <v>209.99999999999997</v>
      </c>
      <c r="L228" s="198">
        <v>26.249999999999996</v>
      </c>
      <c r="M228" s="198">
        <v>975</v>
      </c>
      <c r="N228" s="197">
        <v>1102</v>
      </c>
      <c r="O228" s="190" t="s">
        <v>73</v>
      </c>
      <c r="P228" s="191">
        <v>149</v>
      </c>
    </row>
    <row r="229" spans="1:16" ht="12">
      <c r="A229" s="201">
        <v>159</v>
      </c>
      <c r="B229" s="202" t="s">
        <v>159</v>
      </c>
      <c r="C229" s="197">
        <v>20.833333333333336</v>
      </c>
      <c r="D229" s="197">
        <v>41.666666666666671</v>
      </c>
      <c r="E229" s="197">
        <v>29.166666666666668</v>
      </c>
      <c r="F229" s="197">
        <v>29.166666666666668</v>
      </c>
      <c r="G229" s="197">
        <v>54.166666666666664</v>
      </c>
      <c r="H229" s="197">
        <v>31.111111111111111</v>
      </c>
      <c r="I229" s="197">
        <v>26.666666666666668</v>
      </c>
      <c r="J229" s="187">
        <v>50</v>
      </c>
      <c r="K229" s="198">
        <v>282.77777777777777</v>
      </c>
      <c r="L229" s="198">
        <v>35.347222222222221</v>
      </c>
      <c r="M229" s="198">
        <v>947</v>
      </c>
      <c r="N229" s="197">
        <v>1103</v>
      </c>
      <c r="O229" s="190" t="s">
        <v>73</v>
      </c>
      <c r="P229" s="191">
        <v>68</v>
      </c>
    </row>
  </sheetData>
  <mergeCells count="118">
    <mergeCell ref="A31:M31"/>
    <mergeCell ref="G33:G34"/>
    <mergeCell ref="H33:H34"/>
    <mergeCell ref="I33:I34"/>
    <mergeCell ref="A89:A90"/>
    <mergeCell ref="B89:B90"/>
    <mergeCell ref="A1:M1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J10:J11"/>
    <mergeCell ref="M10:M11"/>
    <mergeCell ref="B81:B82"/>
    <mergeCell ref="C81:C82"/>
    <mergeCell ref="D81:D82"/>
    <mergeCell ref="E81:E82"/>
    <mergeCell ref="F81:F82"/>
    <mergeCell ref="G81:G82"/>
    <mergeCell ref="F33:F34"/>
    <mergeCell ref="A79:M79"/>
    <mergeCell ref="A87:M87"/>
    <mergeCell ref="A33:A34"/>
    <mergeCell ref="B33:B34"/>
    <mergeCell ref="C33:C34"/>
    <mergeCell ref="D33:D34"/>
    <mergeCell ref="E33:E34"/>
    <mergeCell ref="H81:H82"/>
    <mergeCell ref="I81:I82"/>
    <mergeCell ref="J81:J82"/>
    <mergeCell ref="M81:M82"/>
    <mergeCell ref="A81:A82"/>
    <mergeCell ref="J33:J34"/>
    <mergeCell ref="M33:M34"/>
    <mergeCell ref="J89:J90"/>
    <mergeCell ref="C89:C90"/>
    <mergeCell ref="D89:D90"/>
    <mergeCell ref="E89:E90"/>
    <mergeCell ref="F89:F90"/>
    <mergeCell ref="G89:G90"/>
    <mergeCell ref="H89:H90"/>
    <mergeCell ref="I89:I90"/>
    <mergeCell ref="M89:M90"/>
    <mergeCell ref="A185:A186"/>
    <mergeCell ref="B185:B186"/>
    <mergeCell ref="M221:M222"/>
    <mergeCell ref="M203:M204"/>
    <mergeCell ref="M115:M116"/>
    <mergeCell ref="A201:M201"/>
    <mergeCell ref="A219:M219"/>
    <mergeCell ref="A221:A222"/>
    <mergeCell ref="B221:B222"/>
    <mergeCell ref="A203:A204"/>
    <mergeCell ref="B203:B204"/>
    <mergeCell ref="A115:A116"/>
    <mergeCell ref="B115:B116"/>
    <mergeCell ref="M185:M186"/>
    <mergeCell ref="A183:M183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J203:J204"/>
    <mergeCell ref="D221:D222"/>
    <mergeCell ref="E221:E222"/>
    <mergeCell ref="F221:F222"/>
    <mergeCell ref="G221:G222"/>
    <mergeCell ref="H221:H222"/>
    <mergeCell ref="I221:I222"/>
    <mergeCell ref="J221:J222"/>
    <mergeCell ref="C185:C186"/>
    <mergeCell ref="D185:D186"/>
    <mergeCell ref="E185:E186"/>
    <mergeCell ref="F185:F186"/>
    <mergeCell ref="G185:G186"/>
    <mergeCell ref="H185:H186"/>
    <mergeCell ref="I185:I186"/>
    <mergeCell ref="D203:D204"/>
    <mergeCell ref="E203:E204"/>
    <mergeCell ref="F203:F204"/>
    <mergeCell ref="G203:G204"/>
    <mergeCell ref="H203:H204"/>
    <mergeCell ref="I203:I204"/>
    <mergeCell ref="J185:J186"/>
    <mergeCell ref="C203:C204"/>
    <mergeCell ref="A2:P2"/>
    <mergeCell ref="A3:P3"/>
    <mergeCell ref="A4:P4"/>
    <mergeCell ref="A5:P5"/>
    <mergeCell ref="A6:P6"/>
    <mergeCell ref="A8:P8"/>
    <mergeCell ref="O221:O222"/>
    <mergeCell ref="O203:O204"/>
    <mergeCell ref="O185:O186"/>
    <mergeCell ref="O115:O116"/>
    <mergeCell ref="O89:O90"/>
    <mergeCell ref="O81:O82"/>
    <mergeCell ref="O33:O34"/>
    <mergeCell ref="O10:O11"/>
    <mergeCell ref="N221:N222"/>
    <mergeCell ref="N10:N11"/>
    <mergeCell ref="N33:N34"/>
    <mergeCell ref="N81:N82"/>
    <mergeCell ref="N89:N90"/>
    <mergeCell ref="N115:N116"/>
    <mergeCell ref="N185:N186"/>
    <mergeCell ref="N203:N204"/>
    <mergeCell ref="A113:M113"/>
    <mergeCell ref="C221:C222"/>
  </mergeCells>
  <printOptions horizontalCentered="1" verticalCentered="1"/>
  <pageMargins left="0" right="0" top="0" bottom="0" header="0" footer="0"/>
  <pageSetup scale="75" orientation="landscape" horizontalDpi="0" verticalDpi="0" r:id="rId1"/>
  <legacyDrawing r:id="rId2"/>
  <oleObjects>
    <oleObject progId="CorelDRAW.Graphic.13" shapeId="10241" r:id="rId3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X109"/>
  <sheetViews>
    <sheetView tabSelected="1" topLeftCell="A79" zoomScale="80" zoomScaleNormal="80" workbookViewId="0">
      <selection activeCell="X29" sqref="X29"/>
    </sheetView>
  </sheetViews>
  <sheetFormatPr baseColWidth="10" defaultColWidth="17.140625" defaultRowHeight="9"/>
  <cols>
    <col min="1" max="1" width="3.7109375" style="98" customWidth="1"/>
    <col min="2" max="2" width="20.140625" style="97" customWidth="1"/>
    <col min="3" max="3" width="19" style="98" customWidth="1"/>
    <col min="4" max="4" width="16.7109375" style="98" customWidth="1"/>
    <col min="5" max="5" width="11.5703125" style="98" customWidth="1"/>
    <col min="6" max="6" width="10" style="98" customWidth="1"/>
    <col min="7" max="7" width="11.28515625" style="98" customWidth="1"/>
    <col min="8" max="8" width="11.7109375" style="98" customWidth="1"/>
    <col min="9" max="9" width="10.28515625" style="98" customWidth="1"/>
    <col min="10" max="10" width="12" style="98" customWidth="1"/>
    <col min="11" max="11" width="12.5703125" style="98" customWidth="1"/>
    <col min="12" max="12" width="2.85546875" style="98" customWidth="1"/>
    <col min="13" max="13" width="19.5703125" style="98" customWidth="1"/>
    <col min="14" max="14" width="16.7109375" style="98" customWidth="1"/>
    <col min="15" max="15" width="17.140625" style="98"/>
    <col min="16" max="16" width="10.85546875" style="98" customWidth="1"/>
    <col min="17" max="17" width="9.28515625" style="98" customWidth="1"/>
    <col min="18" max="18" width="12.28515625" style="98" customWidth="1"/>
    <col min="19" max="19" width="12.85546875" style="98" customWidth="1"/>
    <col min="20" max="20" width="10.42578125" style="98" customWidth="1"/>
    <col min="21" max="21" width="13.140625" style="98" customWidth="1"/>
    <col min="22" max="22" width="13.5703125" style="98" customWidth="1"/>
    <col min="23" max="23" width="2.28515625" style="98" customWidth="1"/>
    <col min="24" max="16384" width="17.140625" style="98"/>
  </cols>
  <sheetData>
    <row r="1" spans="1:24" ht="13.5" customHeight="1">
      <c r="E1" s="99"/>
      <c r="F1" s="99"/>
      <c r="G1" s="99"/>
      <c r="H1" s="99"/>
    </row>
    <row r="2" spans="1:24" ht="20.25" customHeight="1">
      <c r="B2" s="277" t="s">
        <v>3</v>
      </c>
      <c r="C2" s="277"/>
      <c r="D2" s="277"/>
      <c r="E2" s="277"/>
      <c r="F2" s="277"/>
      <c r="G2" s="277"/>
      <c r="H2" s="277"/>
      <c r="I2" s="277"/>
      <c r="J2" s="277"/>
      <c r="K2" s="277"/>
      <c r="L2" s="100"/>
      <c r="M2" s="277" t="s">
        <v>3</v>
      </c>
      <c r="N2" s="277"/>
      <c r="O2" s="277"/>
      <c r="P2" s="277"/>
      <c r="Q2" s="277"/>
      <c r="R2" s="277"/>
      <c r="S2" s="277"/>
      <c r="T2" s="277"/>
      <c r="U2" s="277"/>
      <c r="V2" s="277"/>
    </row>
    <row r="3" spans="1:24" ht="18" customHeight="1">
      <c r="B3" s="277" t="str">
        <f>+PUNTAJE!A3</f>
        <v>COLEGIO  EL JAZMIN    I. E. D.</v>
      </c>
      <c r="C3" s="277"/>
      <c r="D3" s="277"/>
      <c r="E3" s="277"/>
      <c r="F3" s="277"/>
      <c r="G3" s="277"/>
      <c r="H3" s="277"/>
      <c r="I3" s="277"/>
      <c r="J3" s="277"/>
      <c r="K3" s="277"/>
      <c r="L3" s="100"/>
      <c r="M3" s="277" t="str">
        <f>+PUNTAJE!A3</f>
        <v>COLEGIO  EL JAZMIN    I. E. D.</v>
      </c>
      <c r="N3" s="277"/>
      <c r="O3" s="277"/>
      <c r="P3" s="277"/>
      <c r="Q3" s="277"/>
      <c r="R3" s="277"/>
      <c r="S3" s="277"/>
      <c r="T3" s="277"/>
      <c r="U3" s="277"/>
      <c r="V3" s="277"/>
    </row>
    <row r="4" spans="1:24" ht="18" customHeight="1">
      <c r="B4" s="277" t="str">
        <f>+PUNTAJE!A4</f>
        <v>PRUEBA DIAGNÓSTICA  TIPO ICFES_ SABER 11º_2013_COD 01</v>
      </c>
      <c r="C4" s="277"/>
      <c r="D4" s="277"/>
      <c r="E4" s="277"/>
      <c r="F4" s="277"/>
      <c r="G4" s="277"/>
      <c r="H4" s="277"/>
      <c r="I4" s="277"/>
      <c r="J4" s="277"/>
      <c r="K4" s="277"/>
      <c r="L4" s="100"/>
      <c r="M4" s="277" t="str">
        <f>+PUNTAJE!A4</f>
        <v>PRUEBA DIAGNÓSTICA  TIPO ICFES_ SABER 11º_2013_COD 01</v>
      </c>
      <c r="N4" s="277"/>
      <c r="O4" s="277"/>
      <c r="P4" s="277"/>
      <c r="Q4" s="277"/>
      <c r="R4" s="277"/>
      <c r="S4" s="277"/>
      <c r="T4" s="277"/>
      <c r="U4" s="277"/>
      <c r="V4" s="277"/>
    </row>
    <row r="5" spans="1:24" ht="18" customHeight="1">
      <c r="B5" s="277" t="s">
        <v>35</v>
      </c>
      <c r="C5" s="277"/>
      <c r="D5" s="277"/>
      <c r="E5" s="277"/>
      <c r="F5" s="277"/>
      <c r="G5" s="277"/>
      <c r="H5" s="277"/>
      <c r="I5" s="277"/>
      <c r="J5" s="277"/>
      <c r="K5" s="277"/>
      <c r="L5" s="100"/>
      <c r="M5" s="277" t="s">
        <v>35</v>
      </c>
      <c r="N5" s="277"/>
      <c r="O5" s="277"/>
      <c r="P5" s="277"/>
      <c r="Q5" s="277"/>
      <c r="R5" s="277"/>
      <c r="S5" s="277"/>
      <c r="T5" s="277"/>
      <c r="U5" s="277"/>
      <c r="V5" s="277"/>
    </row>
    <row r="6" spans="1:24" ht="13.5" customHeight="1"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00"/>
      <c r="M6" s="114"/>
      <c r="N6" s="114"/>
      <c r="O6" s="114"/>
      <c r="P6" s="114"/>
      <c r="Q6" s="114"/>
      <c r="R6" s="114"/>
      <c r="S6" s="114"/>
      <c r="T6" s="114"/>
      <c r="U6" s="114"/>
      <c r="V6" s="114"/>
    </row>
    <row r="7" spans="1:24" ht="13.5" customHeight="1">
      <c r="B7" s="114"/>
      <c r="C7" s="114"/>
      <c r="D7" s="114"/>
      <c r="E7" s="114"/>
      <c r="F7" s="114"/>
      <c r="G7" s="114"/>
      <c r="H7" s="114"/>
      <c r="I7" s="114"/>
      <c r="K7" s="114"/>
      <c r="L7" s="100"/>
      <c r="M7" s="114"/>
      <c r="N7" s="114"/>
      <c r="O7" s="114"/>
      <c r="P7" s="114"/>
      <c r="Q7" s="114"/>
      <c r="R7" s="114"/>
      <c r="S7" s="114"/>
      <c r="T7" s="114"/>
      <c r="U7" s="114"/>
      <c r="V7" s="114"/>
    </row>
    <row r="8" spans="1:24" ht="13.5" customHeight="1" thickBot="1">
      <c r="B8" s="98"/>
    </row>
    <row r="9" spans="1:24" ht="13.5" customHeight="1" thickBot="1">
      <c r="B9" s="115"/>
      <c r="C9" s="116" t="s">
        <v>62</v>
      </c>
      <c r="D9" s="120" t="s">
        <v>5</v>
      </c>
      <c r="E9" s="120" t="s">
        <v>7</v>
      </c>
      <c r="F9" s="120" t="s">
        <v>8</v>
      </c>
      <c r="G9" s="120" t="s">
        <v>6</v>
      </c>
      <c r="H9" s="120" t="s">
        <v>4</v>
      </c>
      <c r="I9" s="120" t="s">
        <v>10</v>
      </c>
      <c r="J9" s="120" t="s">
        <v>42</v>
      </c>
      <c r="K9" s="120" t="s">
        <v>23</v>
      </c>
      <c r="M9" s="115"/>
      <c r="N9" s="116" t="s">
        <v>62</v>
      </c>
      <c r="O9" s="134" t="s">
        <v>5</v>
      </c>
      <c r="P9" s="134" t="s">
        <v>7</v>
      </c>
      <c r="Q9" s="134" t="s">
        <v>8</v>
      </c>
      <c r="R9" s="134" t="s">
        <v>6</v>
      </c>
      <c r="S9" s="134" t="s">
        <v>4</v>
      </c>
      <c r="T9" s="134" t="s">
        <v>10</v>
      </c>
      <c r="U9" s="134" t="s">
        <v>42</v>
      </c>
      <c r="V9" s="134" t="s">
        <v>23</v>
      </c>
    </row>
    <row r="10" spans="1:24" ht="13.5" customHeight="1" thickBot="1">
      <c r="B10" s="278" t="s">
        <v>70</v>
      </c>
      <c r="C10" s="117" t="s">
        <v>63</v>
      </c>
      <c r="D10" s="93">
        <f>+(COUNTIF(PUNTAJE!E12:E173,"BAJO"))/163*100</f>
        <v>92.024539877300612</v>
      </c>
      <c r="E10" s="93">
        <f>+(COUNTIF(PUNTAJE!H12:H173,"BAJO"))/163*100</f>
        <v>84.662576687116569</v>
      </c>
      <c r="F10" s="93">
        <f>+(COUNTIF(PUNTAJE!K12:K173,"BAJO"))/163*100</f>
        <v>98.159509202453989</v>
      </c>
      <c r="G10" s="93">
        <f>+(COUNTIF(PUNTAJE!N12:N173,"BAJO"))/163*100</f>
        <v>92.638036809815944</v>
      </c>
      <c r="H10" s="93">
        <f>+(COUNTIF(PUNTAJE!Q12:Q173,"BAJO"))/163*100</f>
        <v>73.619631901840492</v>
      </c>
      <c r="I10" s="93">
        <f>+(COUNTIF(PUNTAJE!T12:T173,"BAJO"))/163*100</f>
        <v>91.411042944785279</v>
      </c>
      <c r="J10" s="93">
        <f>+(COUNTIF(PUNTAJE!W12:W173,"BAJO"))/163*100</f>
        <v>94.478527607361968</v>
      </c>
      <c r="K10" s="94">
        <f>+(COUNTIF(PUNTAJE!Z12:Z173,"BAJO"))/163*100</f>
        <v>97.546012269938657</v>
      </c>
      <c r="M10" s="278" t="s">
        <v>71</v>
      </c>
      <c r="N10" s="117" t="s">
        <v>63</v>
      </c>
      <c r="O10" s="93">
        <f>+(COUNTIF(PUNTAJE!E12:E108,"BAJO"))/97*100</f>
        <v>91.75257731958763</v>
      </c>
      <c r="P10" s="93">
        <f>+(COUNTIF(PUNTAJE!H12:H108,"BAJO"))/97*100</f>
        <v>81.44329896907216</v>
      </c>
      <c r="Q10" s="93">
        <f>+(COUNTIF(PUNTAJE!K12:K108,"BAJO"))/97*100</f>
        <v>100</v>
      </c>
      <c r="R10" s="93">
        <f>+(COUNTIF(PUNTAJE!N12:N108,"BAJO"))/97*100</f>
        <v>92.783505154639172</v>
      </c>
      <c r="S10" s="93">
        <f>+(COUNTIF(PUNTAJE!Q12:Q108,"BAJO"))/97*100</f>
        <v>69.072164948453604</v>
      </c>
      <c r="T10" s="93">
        <f>+(COUNTIF(PUNTAJE!T12:T108,"BAJO"))/97*100</f>
        <v>91.75257731958763</v>
      </c>
      <c r="U10" s="93">
        <f>+(COUNTIF(PUNTAJE!W12:W108,"BAJO"))/97*100</f>
        <v>94.845360824742258</v>
      </c>
      <c r="V10" s="94">
        <f>+(COUNTIF(PUNTAJE!Z12:Z108,"BAJO"))/97*100</f>
        <v>96.907216494845358</v>
      </c>
    </row>
    <row r="11" spans="1:24" ht="13.5" customHeight="1" thickBot="1">
      <c r="B11" s="279"/>
      <c r="C11" s="118" t="s">
        <v>64</v>
      </c>
      <c r="D11" s="93">
        <f>+(COUNTIF(PUNTAJE!E12:E173,"BASICO"))/163*100</f>
        <v>6.7484662576687118</v>
      </c>
      <c r="E11" s="93">
        <f>+(COUNTIF(PUNTAJE!H12:H173,"BASICO"))/163*100</f>
        <v>12.883435582822086</v>
      </c>
      <c r="F11" s="93">
        <f>+(COUNTIF(PUNTAJE!K12:K173,"BASICO"))/163*100</f>
        <v>1.2269938650306749</v>
      </c>
      <c r="G11" s="93">
        <f>+(COUNTIF(PUNTAJE!N12:N173,"BASICO"))/163*100</f>
        <v>6.1349693251533743</v>
      </c>
      <c r="H11" s="93">
        <f>+(COUNTIF(PUNTAJE!Q12:Q173,"BASICO"))/163*100</f>
        <v>23.926380368098162</v>
      </c>
      <c r="I11" s="93">
        <f>+(COUNTIF(PUNTAJE!T12:T173,"BASICO"))/163*100</f>
        <v>7.3619631901840492</v>
      </c>
      <c r="J11" s="93">
        <f>+(COUNTIF(PUNTAJE!W12:W173,"BASICO"))/163*100</f>
        <v>4.9079754601226995</v>
      </c>
      <c r="K11" s="94">
        <f>+(COUNTIF(PUNTAJE!Z12:Z173,"BASICO"))/163*100</f>
        <v>1.8404907975460123</v>
      </c>
      <c r="M11" s="279"/>
      <c r="N11" s="118" t="s">
        <v>64</v>
      </c>
      <c r="O11" s="93">
        <f>+(COUNTIF(PUNTAJE!E12:E108,"BASICO"))/97*100</f>
        <v>8.2474226804123703</v>
      </c>
      <c r="P11" s="93">
        <f>+(COUNTIF(PUNTAJE!H12:H108,"BASICO"))/97*100</f>
        <v>16.494845360824741</v>
      </c>
      <c r="Q11" s="93">
        <f>+(COUNTIF(PUNTAJE!K12:K108,"BASICO"))/97*100</f>
        <v>0</v>
      </c>
      <c r="R11" s="93">
        <f>+(COUNTIF(PUNTAJE!N12:N108,"BASICO"))/97*100</f>
        <v>7.216494845360824</v>
      </c>
      <c r="S11" s="93">
        <f>+(COUNTIF(PUNTAJE!Q12:Q108,"BASICO"))/97*100</f>
        <v>29.896907216494846</v>
      </c>
      <c r="T11" s="93">
        <f>+(COUNTIF(PUNTAJE!T12:T108,"BASICO"))/97*100</f>
        <v>7.216494845360824</v>
      </c>
      <c r="U11" s="93">
        <f>+(COUNTIF(PUNTAJE!W12:W108,"BASICO"))/97*100</f>
        <v>5.1546391752577314</v>
      </c>
      <c r="V11" s="94">
        <f>+(COUNTIF(PUNTAJE!Z12:Z108,"BASICO"))/97*100</f>
        <v>3.0927835051546393</v>
      </c>
    </row>
    <row r="12" spans="1:24" ht="13.5" customHeight="1" thickBot="1">
      <c r="B12" s="279"/>
      <c r="C12" s="118" t="s">
        <v>65</v>
      </c>
      <c r="D12" s="93">
        <f>+(COUNTIF(PUNTAJE!E12:E173,"ALTO"))/163*100</f>
        <v>0.61349693251533743</v>
      </c>
      <c r="E12" s="93">
        <f>+(COUNTIF(PUNTAJE!H12:H173,"ALTO"))/163*100</f>
        <v>1.8404907975460123</v>
      </c>
      <c r="F12" s="93">
        <f>+(COUNTIF(PUNTAJE!K12:K173,"ALTO"))/163*100</f>
        <v>0</v>
      </c>
      <c r="G12" s="93">
        <f>+(COUNTIF(PUNTAJE!N12:N173,"ALTO"))/163*100</f>
        <v>0.61349693251533743</v>
      </c>
      <c r="H12" s="93">
        <f>+(COUNTIF(PUNTAJE!Q12:Q173,"ALTO"))/163*100</f>
        <v>1.8404907975460123</v>
      </c>
      <c r="I12" s="93">
        <f>+(COUNTIF(PUNTAJE!T12:T173,"ALTO"))/163*100</f>
        <v>0.61349693251533743</v>
      </c>
      <c r="J12" s="93">
        <f>+(COUNTIF(PUNTAJE!W12:W173,"ALTO"))/163*100</f>
        <v>0</v>
      </c>
      <c r="K12" s="94">
        <f>+(COUNTIF(PUNTAJE!Z12:Z173,"ALTO"))/163*100</f>
        <v>0</v>
      </c>
      <c r="M12" s="279"/>
      <c r="N12" s="118" t="s">
        <v>65</v>
      </c>
      <c r="O12" s="93">
        <f>+(COUNTIF(PUNTAJE!E12:E108,"ALTO"))/97*100</f>
        <v>0</v>
      </c>
      <c r="P12" s="93">
        <f>+(COUNTIF(PUNTAJE!H12:H108,"ALTO"))/97*100</f>
        <v>2.0618556701030926</v>
      </c>
      <c r="Q12" s="93">
        <f>+(COUNTIF(PUNTAJE!K12:K108,"ALTO"))/97*100</f>
        <v>0</v>
      </c>
      <c r="R12" s="93">
        <f>+(COUNTIF(PUNTAJE!N12:N108,"ALTO"))/97*100</f>
        <v>0</v>
      </c>
      <c r="S12" s="93">
        <f>+(COUNTIF(PUNTAJE!Q12:Q108,"ALTO"))/97*100</f>
        <v>1.0309278350515463</v>
      </c>
      <c r="T12" s="93">
        <f>+(COUNTIF(PUNTAJE!T12:T108,"ALTO"))/97*100</f>
        <v>1.0309278350515463</v>
      </c>
      <c r="U12" s="93">
        <f>+(COUNTIF(PUNTAJE!W12:W108,"ALTO"))/97*100</f>
        <v>0</v>
      </c>
      <c r="V12" s="94">
        <f>+(COUNTIF(PUNTAJE!Z12:Z108,"ALTO"))/97*100</f>
        <v>0</v>
      </c>
    </row>
    <row r="13" spans="1:24" ht="13.5" customHeight="1" thickBot="1">
      <c r="B13" s="280"/>
      <c r="C13" s="119" t="s">
        <v>66</v>
      </c>
      <c r="D13" s="93">
        <f>+(COUNTIF(PUNTAJE!E12:E173,"SUPERIOR"))/163*100</f>
        <v>0</v>
      </c>
      <c r="E13" s="93">
        <f>+(COUNTIF(PUNTAJE!H12:H173,"SUPERIOR"))/163*100</f>
        <v>0</v>
      </c>
      <c r="F13" s="93">
        <f>+(COUNTIF(PUNTAJE!K12:K173,"SUPERIOR"))/163*100</f>
        <v>0</v>
      </c>
      <c r="G13" s="93">
        <f>+(COUNTIF(PUNTAJE!N12:N173,"SUPERIOR"))/163*100</f>
        <v>0</v>
      </c>
      <c r="H13" s="93">
        <f>+(COUNTIF(PUNTAJE!Q12:Q173,"SUPERIOR"))/163*100</f>
        <v>0</v>
      </c>
      <c r="I13" s="93">
        <f>+(COUNTIF(PUNTAJE!T12:T173,"SUPERIOR"))/163*100</f>
        <v>0</v>
      </c>
      <c r="J13" s="93">
        <f>+(COUNTIF(PUNTAJE!W12:W173,"SUPERIOR"))/163*100</f>
        <v>0</v>
      </c>
      <c r="K13" s="94">
        <f>+(COUNTIF(PUNTAJE!Z12:Z173,"SUPERIOR"))/163*100</f>
        <v>0</v>
      </c>
      <c r="M13" s="280"/>
      <c r="N13" s="119" t="s">
        <v>66</v>
      </c>
      <c r="O13" s="93">
        <f>+(COUNTIF(PUNTAJE!E12:E108,"SUPERIOR"))/97*100</f>
        <v>0</v>
      </c>
      <c r="P13" s="93">
        <f>+(COUNTIF(PUNTAJE!H12:H108,"SUPERIOR"))/97*100</f>
        <v>0</v>
      </c>
      <c r="Q13" s="93">
        <f>+(COUNTIF(PUNTAJE!K12:K108,"SUPERIOR"))/97*100</f>
        <v>0</v>
      </c>
      <c r="R13" s="93">
        <f>+(COUNTIF(PUNTAJE!N12:N108,"SUPERIOR"))/97*100</f>
        <v>0</v>
      </c>
      <c r="S13" s="93">
        <f>+(COUNTIF(PUNTAJE!Q12:Q108,"SUPERIOR"))/97*100</f>
        <v>0</v>
      </c>
      <c r="T13" s="93">
        <f>+(COUNTIF(PUNTAJE!T12:T108,"SUPERIOR"))/97*100</f>
        <v>0</v>
      </c>
      <c r="U13" s="93">
        <f>+(COUNTIF(PUNTAJE!W12:W108,"SUPERIOR"))/97*100</f>
        <v>0</v>
      </c>
      <c r="V13" s="94">
        <f>+(COUNTIF(PUNTAJE!Z12:Z108,"SUPERIOR"))/97*100</f>
        <v>0</v>
      </c>
    </row>
    <row r="14" spans="1:24" ht="13.5" customHeight="1">
      <c r="B14" s="105"/>
      <c r="C14" s="105"/>
      <c r="D14" s="104"/>
      <c r="E14" s="101"/>
    </row>
    <row r="15" spans="1:24" ht="13.5" customHeight="1">
      <c r="A15" s="102"/>
      <c r="B15" s="103"/>
      <c r="C15" s="105"/>
      <c r="D15" s="104"/>
      <c r="E15" s="101"/>
      <c r="X15" s="140"/>
    </row>
    <row r="16" spans="1:24" ht="13.5" customHeight="1">
      <c r="B16" s="107"/>
      <c r="C16" s="105"/>
      <c r="D16" s="104"/>
      <c r="E16" s="101"/>
      <c r="X16" s="140"/>
    </row>
    <row r="17" spans="1:24" ht="13.5" customHeight="1">
      <c r="B17" s="104"/>
      <c r="C17" s="106"/>
      <c r="D17" s="104"/>
      <c r="E17" s="101"/>
      <c r="X17" s="140"/>
    </row>
    <row r="18" spans="1:24" ht="13.5" customHeight="1">
      <c r="C18" s="108"/>
      <c r="D18" s="108"/>
      <c r="E18" s="108"/>
      <c r="X18" s="140"/>
    </row>
    <row r="19" spans="1:24" ht="13.5" customHeight="1">
      <c r="C19" s="109"/>
      <c r="D19" s="101"/>
      <c r="E19" s="101"/>
      <c r="X19" s="140"/>
    </row>
    <row r="20" spans="1:24">
      <c r="X20" s="140"/>
    </row>
    <row r="21" spans="1:24">
      <c r="X21" s="140"/>
    </row>
    <row r="22" spans="1:24">
      <c r="X22" s="140"/>
    </row>
    <row r="23" spans="1:24">
      <c r="X23" s="140"/>
    </row>
    <row r="24" spans="1:24">
      <c r="X24" s="140"/>
    </row>
    <row r="25" spans="1:24">
      <c r="X25" s="140"/>
    </row>
    <row r="26" spans="1:24">
      <c r="A26" s="102"/>
      <c r="X26" s="140"/>
    </row>
    <row r="27" spans="1:24">
      <c r="A27" s="102"/>
      <c r="D27" s="101"/>
      <c r="E27" s="101"/>
      <c r="X27" s="140"/>
    </row>
    <row r="28" spans="1:24">
      <c r="A28" s="102"/>
      <c r="D28" s="101"/>
      <c r="E28" s="110"/>
      <c r="X28" s="140"/>
    </row>
    <row r="29" spans="1:24">
      <c r="A29" s="102"/>
      <c r="D29" s="101"/>
      <c r="E29" s="110"/>
      <c r="X29" s="140"/>
    </row>
    <row r="30" spans="1:24">
      <c r="A30" s="102"/>
      <c r="D30" s="101"/>
      <c r="E30" s="111"/>
      <c r="X30" s="140"/>
    </row>
    <row r="31" spans="1:24">
      <c r="A31" s="102"/>
      <c r="D31" s="101"/>
      <c r="E31" s="111"/>
      <c r="X31" s="140"/>
    </row>
    <row r="32" spans="1:24">
      <c r="A32" s="102"/>
      <c r="D32" s="101"/>
      <c r="E32" s="110"/>
      <c r="X32" s="140"/>
    </row>
    <row r="33" spans="1:24">
      <c r="A33" s="102"/>
      <c r="D33" s="101"/>
      <c r="E33" s="110"/>
      <c r="X33" s="140"/>
    </row>
    <row r="34" spans="1:24">
      <c r="A34" s="108"/>
      <c r="D34" s="101"/>
      <c r="E34" s="101"/>
      <c r="X34" s="140"/>
    </row>
    <row r="35" spans="1:24">
      <c r="A35" s="109"/>
      <c r="D35" s="101"/>
      <c r="E35" s="101"/>
      <c r="X35" s="140"/>
    </row>
    <row r="36" spans="1:24">
      <c r="A36" s="101"/>
      <c r="B36" s="112"/>
      <c r="D36" s="101"/>
      <c r="X36" s="140"/>
    </row>
    <row r="37" spans="1:24">
      <c r="A37" s="101"/>
      <c r="C37" s="113"/>
      <c r="D37" s="101"/>
      <c r="X37" s="140"/>
    </row>
    <row r="38" spans="1:24">
      <c r="A38" s="101"/>
      <c r="C38" s="102"/>
      <c r="D38" s="101"/>
      <c r="E38" s="101"/>
      <c r="X38" s="140"/>
    </row>
    <row r="39" spans="1:24">
      <c r="A39" s="101"/>
      <c r="D39" s="101"/>
      <c r="E39" s="101"/>
      <c r="X39" s="140"/>
    </row>
    <row r="40" spans="1:24">
      <c r="A40" s="101"/>
      <c r="D40" s="101"/>
      <c r="E40" s="101"/>
      <c r="X40" s="140"/>
    </row>
    <row r="41" spans="1:24">
      <c r="D41" s="101"/>
      <c r="E41" s="101"/>
    </row>
    <row r="42" spans="1:24">
      <c r="D42" s="101"/>
      <c r="E42" s="101"/>
    </row>
    <row r="43" spans="1:24">
      <c r="D43" s="101"/>
      <c r="E43" s="101"/>
    </row>
    <row r="44" spans="1:24">
      <c r="D44" s="101"/>
      <c r="E44" s="101"/>
    </row>
    <row r="45" spans="1:24">
      <c r="D45" s="101"/>
      <c r="E45" s="101"/>
    </row>
    <row r="46" spans="1:24">
      <c r="B46" s="98"/>
    </row>
    <row r="47" spans="1:24">
      <c r="B47" s="112"/>
      <c r="D47" s="101"/>
      <c r="E47" s="101"/>
    </row>
    <row r="48" spans="1:24">
      <c r="B48" s="112"/>
      <c r="C48" s="102"/>
      <c r="D48" s="101"/>
      <c r="E48" s="101"/>
    </row>
    <row r="49" spans="1:11">
      <c r="B49" s="112"/>
      <c r="C49" s="102"/>
      <c r="D49" s="101"/>
      <c r="E49" s="101"/>
    </row>
    <row r="50" spans="1:11">
      <c r="B50" s="112"/>
      <c r="C50" s="102"/>
      <c r="D50" s="101"/>
      <c r="E50" s="101"/>
    </row>
    <row r="51" spans="1:11">
      <c r="B51" s="112"/>
      <c r="C51" s="102"/>
      <c r="D51" s="101"/>
      <c r="E51" s="101"/>
    </row>
    <row r="52" spans="1:11">
      <c r="B52" s="112"/>
      <c r="C52" s="102"/>
      <c r="D52" s="101"/>
      <c r="E52" s="101"/>
    </row>
    <row r="53" spans="1:11">
      <c r="B53" s="112"/>
      <c r="C53" s="102"/>
      <c r="D53" s="101"/>
      <c r="E53" s="101"/>
    </row>
    <row r="54" spans="1:11" ht="9" customHeight="1">
      <c r="A54" s="102"/>
      <c r="C54" s="102"/>
      <c r="D54" s="101"/>
      <c r="E54" s="101"/>
    </row>
    <row r="55" spans="1:11">
      <c r="B55" s="110"/>
      <c r="C55" s="102"/>
      <c r="D55" s="101"/>
      <c r="E55" s="101"/>
    </row>
    <row r="56" spans="1:11">
      <c r="C56" s="108"/>
      <c r="D56" s="108"/>
      <c r="E56" s="108"/>
    </row>
    <row r="57" spans="1:11">
      <c r="C57" s="109"/>
      <c r="D57" s="101"/>
      <c r="E57" s="101"/>
    </row>
    <row r="61" spans="1:11" ht="20.25">
      <c r="B61" s="277" t="s">
        <v>3</v>
      </c>
      <c r="C61" s="277"/>
      <c r="D61" s="277"/>
      <c r="E61" s="277"/>
      <c r="F61" s="277"/>
      <c r="G61" s="277"/>
      <c r="H61" s="277"/>
      <c r="I61" s="277"/>
      <c r="J61" s="277"/>
      <c r="K61" s="277"/>
    </row>
    <row r="62" spans="1:11" ht="20.25">
      <c r="A62" s="102"/>
      <c r="B62" s="277" t="str">
        <f>+PUNTAJE!A3</f>
        <v>COLEGIO  EL JAZMIN    I. E. D.</v>
      </c>
      <c r="C62" s="277"/>
      <c r="D62" s="277"/>
      <c r="E62" s="277"/>
      <c r="F62" s="277"/>
      <c r="G62" s="277"/>
      <c r="H62" s="277"/>
      <c r="I62" s="277"/>
      <c r="J62" s="277"/>
      <c r="K62" s="277"/>
    </row>
    <row r="63" spans="1:11" ht="20.25">
      <c r="A63" s="102"/>
      <c r="B63" s="277" t="str">
        <f>+PUNTAJE!A4</f>
        <v>PRUEBA DIAGNÓSTICA  TIPO ICFES_ SABER 11º_2013_COD 01</v>
      </c>
      <c r="C63" s="277"/>
      <c r="D63" s="277"/>
      <c r="E63" s="277"/>
      <c r="F63" s="277"/>
      <c r="G63" s="277"/>
      <c r="H63" s="277"/>
      <c r="I63" s="277"/>
      <c r="J63" s="277"/>
      <c r="K63" s="277"/>
    </row>
    <row r="64" spans="1:11" ht="20.25">
      <c r="A64" s="102"/>
      <c r="B64" s="277" t="s">
        <v>35</v>
      </c>
      <c r="C64" s="277"/>
      <c r="D64" s="277"/>
      <c r="E64" s="277"/>
      <c r="F64" s="277"/>
      <c r="G64" s="277"/>
      <c r="H64" s="277"/>
      <c r="I64" s="277"/>
      <c r="J64" s="277"/>
      <c r="K64" s="277"/>
    </row>
    <row r="65" spans="1:11" ht="18">
      <c r="A65" s="102"/>
      <c r="B65" s="114"/>
      <c r="C65" s="114"/>
      <c r="D65" s="114"/>
      <c r="E65" s="114"/>
      <c r="F65" s="114"/>
      <c r="G65" s="114"/>
      <c r="H65" s="114"/>
      <c r="I65" s="114"/>
      <c r="J65" s="114"/>
      <c r="K65" s="114"/>
    </row>
    <row r="66" spans="1:11" ht="18">
      <c r="A66" s="102"/>
      <c r="B66" s="114"/>
      <c r="C66" s="114"/>
      <c r="D66" s="114"/>
      <c r="E66" s="114"/>
      <c r="F66" s="114"/>
      <c r="G66" s="114"/>
      <c r="H66" s="114"/>
      <c r="I66" s="114"/>
      <c r="J66" s="114"/>
      <c r="K66" s="114"/>
    </row>
    <row r="67" spans="1:11" ht="9.75" thickBot="1">
      <c r="A67" s="102"/>
      <c r="B67" s="98"/>
    </row>
    <row r="68" spans="1:11" ht="13.5" thickBot="1">
      <c r="A68" s="102"/>
      <c r="B68" s="115"/>
      <c r="C68" s="116" t="s">
        <v>62</v>
      </c>
      <c r="D68" s="134" t="s">
        <v>5</v>
      </c>
      <c r="E68" s="134" t="s">
        <v>7</v>
      </c>
      <c r="F68" s="134" t="s">
        <v>8</v>
      </c>
      <c r="G68" s="134" t="s">
        <v>6</v>
      </c>
      <c r="H68" s="134" t="s">
        <v>4</v>
      </c>
      <c r="I68" s="134" t="s">
        <v>10</v>
      </c>
      <c r="J68" s="134" t="s">
        <v>42</v>
      </c>
      <c r="K68" s="134" t="s">
        <v>23</v>
      </c>
    </row>
    <row r="69" spans="1:11" ht="13.5" thickBot="1">
      <c r="A69" s="102"/>
      <c r="B69" s="278" t="s">
        <v>72</v>
      </c>
      <c r="C69" s="117" t="s">
        <v>63</v>
      </c>
      <c r="D69" s="93">
        <f>+(COUNTIF(PUNTAJE!E109:E174,"BAJO"))/66*100</f>
        <v>93.939393939393938</v>
      </c>
      <c r="E69" s="93">
        <f>+(COUNTIF(PUNTAJE!H109:H174,"BAJO"))/66*100</f>
        <v>90.909090909090907</v>
      </c>
      <c r="F69" s="93">
        <f>+(COUNTIF(PUNTAJE!K109:K174,"BAJO"))/66*100</f>
        <v>96.969696969696969</v>
      </c>
      <c r="G69" s="93">
        <f>+(COUNTIF(PUNTAJE!N109:N174,"BAJO"))/66*100</f>
        <v>93.939393939393938</v>
      </c>
      <c r="H69" s="93">
        <f>+(COUNTIF(PUNTAJE!Q109:Q174,"BAJO"))/66*100</f>
        <v>81.818181818181827</v>
      </c>
      <c r="I69" s="93">
        <f>+(COUNTIF(PUNTAJE!T109:T174,"BAJO"))/66*100</f>
        <v>92.424242424242422</v>
      </c>
      <c r="J69" s="93">
        <f>+(COUNTIF(PUNTAJE!W109:W174,"BAJO"))/66*100</f>
        <v>95.454545454545453</v>
      </c>
      <c r="K69" s="94">
        <f>+(COUNTIF(PUNTAJE!Z109:Z174,"BAJO"))/66*100</f>
        <v>100</v>
      </c>
    </row>
    <row r="70" spans="1:11" ht="13.5" thickBot="1">
      <c r="A70" s="108"/>
      <c r="B70" s="279"/>
      <c r="C70" s="118" t="s">
        <v>64</v>
      </c>
      <c r="D70" s="93">
        <f>+(COUNTIF(PUNTAJE!E109:E174,"BASICO"))/66*100</f>
        <v>4.5454545454545459</v>
      </c>
      <c r="E70" s="93">
        <f>+(COUNTIF(PUNTAJE!H109:H174,"BASICO"))/66*100</f>
        <v>7.5757575757575761</v>
      </c>
      <c r="F70" s="93">
        <f>+(COUNTIF(PUNTAJE!K109:K174,"BASICO"))/66*100</f>
        <v>3.0303030303030303</v>
      </c>
      <c r="G70" s="93">
        <f>+(COUNTIF(PUNTAJE!N109:N174,"BASICO"))/66*100</f>
        <v>4.5454545454545459</v>
      </c>
      <c r="H70" s="93">
        <f>+(COUNTIF(PUNTAJE!Q109:Q174,"BASICO"))/66*100</f>
        <v>15.151515151515152</v>
      </c>
      <c r="I70" s="93">
        <f>+(COUNTIF(PUNTAJE!T109:T174,"BASICO"))/66*100</f>
        <v>7.5757575757575761</v>
      </c>
      <c r="J70" s="93">
        <f>+(COUNTIF(PUNTAJE!W109:W174,"BASICO"))/66*100</f>
        <v>4.5454545454545459</v>
      </c>
      <c r="K70" s="94">
        <f>+(COUNTIF(PUNTAJE!Z109:Z174,"BASICO"))/66*100</f>
        <v>0</v>
      </c>
    </row>
    <row r="71" spans="1:11" ht="13.5" thickBot="1">
      <c r="A71" s="109"/>
      <c r="B71" s="279"/>
      <c r="C71" s="118" t="s">
        <v>65</v>
      </c>
      <c r="D71" s="93">
        <f>+(COUNTIF(PUNTAJE!E109:E174,"ALTO"))/66*100</f>
        <v>1.5151515151515151</v>
      </c>
      <c r="E71" s="93">
        <f>+(COUNTIF(PUNTAJE!H109:H174,"ALTO"))/66*100</f>
        <v>1.5151515151515151</v>
      </c>
      <c r="F71" s="93">
        <f>+(COUNTIF(PUNTAJE!K109:K174,"ALTO"))/66*100</f>
        <v>0</v>
      </c>
      <c r="G71" s="93">
        <f>+(COUNTIF(PUNTAJE!N109:N174,"ALTO"))/66*100</f>
        <v>1.5151515151515151</v>
      </c>
      <c r="H71" s="93">
        <f>+(COUNTIF(PUNTAJE!Q109:Q174,"ALTO"))/66*100</f>
        <v>3.0303030303030303</v>
      </c>
      <c r="I71" s="93">
        <f>+(COUNTIF(PUNTAJE!T109:T174,"ALTO"))/66*100</f>
        <v>0</v>
      </c>
      <c r="J71" s="93">
        <f>+(COUNTIF(PUNTAJE!W109:W174,"ALTO"))/66*100</f>
        <v>0</v>
      </c>
      <c r="K71" s="94">
        <f>+(COUNTIF(PUNTAJE!Z109:Z174,"ALTO"))/66*100</f>
        <v>0</v>
      </c>
    </row>
    <row r="72" spans="1:11" ht="13.5" thickBot="1">
      <c r="A72" s="101"/>
      <c r="B72" s="280"/>
      <c r="C72" s="119" t="s">
        <v>66</v>
      </c>
      <c r="D72" s="93">
        <f>+(COUNTIF(PUNTAJE!E109:E174,"SUPERIOR"))/66*100</f>
        <v>0</v>
      </c>
      <c r="E72" s="93">
        <f>+(COUNTIF(PUNTAJE!H109:H174,"SUPERIOR"))/66*100</f>
        <v>0</v>
      </c>
      <c r="F72" s="93">
        <f>+(COUNTIF(PUNTAJE!K109:K174,"SUPERIOR"))/66*100</f>
        <v>0</v>
      </c>
      <c r="G72" s="93">
        <f>+(COUNTIF(PUNTAJE!N109:N174,"SUPERIOR"))/66*100</f>
        <v>0</v>
      </c>
      <c r="H72" s="93">
        <f>+(COUNTIF(PUNTAJE!Q109:Q174,"SUPERIOR"))/66*100</f>
        <v>0</v>
      </c>
      <c r="I72" s="93">
        <f>+(COUNTIF(PUNTAJE!T109:T174,"SUPERIOR"))/66*100</f>
        <v>0</v>
      </c>
      <c r="J72" s="93">
        <f>+(COUNTIF(PUNTAJE!W109:W174,"SUPERIOR"))/66*100</f>
        <v>0</v>
      </c>
      <c r="K72" s="94">
        <f>+(COUNTIF(PUNTAJE!Z109:Z174,"SUPERIOR"))/66*100</f>
        <v>0</v>
      </c>
    </row>
    <row r="73" spans="1:11">
      <c r="A73" s="101"/>
      <c r="C73" s="113"/>
      <c r="D73" s="101"/>
    </row>
    <row r="74" spans="1:11">
      <c r="A74" s="101"/>
      <c r="C74" s="102"/>
      <c r="D74" s="101"/>
      <c r="E74" s="101"/>
    </row>
    <row r="75" spans="1:11">
      <c r="A75" s="101"/>
      <c r="D75" s="101"/>
      <c r="E75" s="101"/>
    </row>
    <row r="76" spans="1:11">
      <c r="A76" s="101"/>
      <c r="D76" s="101"/>
      <c r="E76" s="101"/>
    </row>
    <row r="77" spans="1:11">
      <c r="D77" s="101"/>
      <c r="E77" s="101"/>
    </row>
    <row r="78" spans="1:11">
      <c r="D78" s="101"/>
      <c r="E78" s="101"/>
    </row>
    <row r="79" spans="1:11">
      <c r="D79" s="101"/>
      <c r="E79" s="101"/>
    </row>
    <row r="80" spans="1:11">
      <c r="D80" s="101"/>
      <c r="E80" s="101"/>
    </row>
    <row r="81" spans="1:5">
      <c r="D81" s="101"/>
      <c r="E81" s="101"/>
    </row>
    <row r="82" spans="1:5">
      <c r="D82" s="101"/>
      <c r="E82" s="101"/>
    </row>
    <row r="83" spans="1:5">
      <c r="B83" s="112"/>
      <c r="D83" s="101"/>
      <c r="E83" s="101"/>
    </row>
    <row r="84" spans="1:5">
      <c r="B84" s="112"/>
      <c r="D84" s="101"/>
      <c r="E84" s="101"/>
    </row>
    <row r="85" spans="1:5">
      <c r="B85" s="112"/>
      <c r="C85" s="102"/>
      <c r="D85" s="101"/>
      <c r="E85" s="101"/>
    </row>
    <row r="86" spans="1:5">
      <c r="B86" s="112"/>
      <c r="C86" s="102"/>
      <c r="D86" s="101"/>
      <c r="E86" s="101"/>
    </row>
    <row r="87" spans="1:5">
      <c r="B87" s="112"/>
      <c r="C87" s="102"/>
      <c r="D87" s="101"/>
      <c r="E87" s="101"/>
    </row>
    <row r="88" spans="1:5">
      <c r="B88" s="112"/>
      <c r="C88" s="102"/>
      <c r="D88" s="101"/>
      <c r="E88" s="101"/>
    </row>
    <row r="89" spans="1:5">
      <c r="B89" s="112"/>
      <c r="C89" s="102"/>
      <c r="D89" s="101"/>
      <c r="E89" s="101"/>
    </row>
    <row r="90" spans="1:5">
      <c r="A90" s="102"/>
      <c r="B90" s="112"/>
      <c r="C90" s="102"/>
      <c r="D90" s="101"/>
      <c r="E90" s="101"/>
    </row>
    <row r="91" spans="1:5">
      <c r="C91" s="102"/>
      <c r="D91" s="101"/>
      <c r="E91" s="101"/>
    </row>
    <row r="92" spans="1:5">
      <c r="C92" s="102"/>
      <c r="D92" s="101"/>
      <c r="E92" s="101"/>
    </row>
    <row r="93" spans="1:5">
      <c r="C93" s="108"/>
      <c r="D93" s="108"/>
      <c r="E93" s="108"/>
    </row>
    <row r="101" spans="1:1">
      <c r="A101" s="102"/>
    </row>
    <row r="102" spans="1:1">
      <c r="A102" s="102"/>
    </row>
    <row r="103" spans="1:1">
      <c r="A103" s="102"/>
    </row>
    <row r="104" spans="1:1">
      <c r="A104" s="102"/>
    </row>
    <row r="105" spans="1:1">
      <c r="A105" s="102"/>
    </row>
    <row r="106" spans="1:1">
      <c r="A106" s="102"/>
    </row>
    <row r="107" spans="1:1">
      <c r="A107" s="102"/>
    </row>
    <row r="108" spans="1:1">
      <c r="A108" s="102"/>
    </row>
    <row r="109" spans="1:1">
      <c r="A109" s="108"/>
    </row>
  </sheetData>
  <mergeCells count="15">
    <mergeCell ref="B10:B13"/>
    <mergeCell ref="B2:K2"/>
    <mergeCell ref="B3:K3"/>
    <mergeCell ref="B4:K4"/>
    <mergeCell ref="B5:K5"/>
    <mergeCell ref="M10:M13"/>
    <mergeCell ref="M2:V2"/>
    <mergeCell ref="M3:V3"/>
    <mergeCell ref="M4:V4"/>
    <mergeCell ref="M5:V5"/>
    <mergeCell ref="B61:K61"/>
    <mergeCell ref="B62:K62"/>
    <mergeCell ref="B63:K63"/>
    <mergeCell ref="B64:K64"/>
    <mergeCell ref="B69:B72"/>
  </mergeCells>
  <hyperlinks>
    <hyperlink ref="C4" r:id="rId1" display="http://w4.icfes.gov.co:8095/Clas/edit2.php?CodColegio=023366&amp;KT_back=1&amp;show_all_nav_listrsinfocol1=1"/>
    <hyperlink ref="C5" r:id="rId2" display="http://w4.icfes.gov.co:8095/Clas/edit2.php?CodColegio=023366&amp;KT_back=1&amp;sorter_tso_listrsinfocol1=Periodo"/>
    <hyperlink ref="D5" r:id="rId3" display="http://w4.icfes.gov.co:8095/Clas/edit2.php?CodColegio=023366&amp;KT_back=1&amp;sorter_tso_listrsinfocol1=QUIMICA"/>
    <hyperlink ref="E5" r:id="rId4" display="http://w4.icfes.gov.co:8095/Clas/edit2.php?CodColegio=023366&amp;KT_back=1&amp;sorter_tso_listrsinfocol1=FISICA"/>
    <hyperlink ref="F5" r:id="rId5" display="http://w4.icfes.gov.co:8095/Clas/edit2.php?CodColegio=023366&amp;KT_back=1&amp;sorter_tso_listrsinfocol1=BIOLOGIA"/>
    <hyperlink ref="G5" r:id="rId6" display="http://w4.icfes.gov.co:8095/Clas/edit2.php?CodColegio=023366&amp;KT_back=1&amp;sorter_tso_listrsinfocol1=FILOSOFIA"/>
    <hyperlink ref="H5" r:id="rId7" display="http://w4.icfes.gov.co:8095/Clas/edit2.php?CodColegio=023366&amp;KT_back=1&amp;sorter_tso_listrsinfocol1=MATEMATICAS"/>
    <hyperlink ref="I5" r:id="rId8" display="http://w4.icfes.gov.co:8095/Clas/edit2.php?CodColegio=023366&amp;KT_back=1&amp;sorter_tso_listrsinfocol1=LENGUAJE"/>
    <hyperlink ref="J5" r:id="rId9" display="http://w4.icfes.gov.co:8095/Clas/edit2.php?CodColegio=023366&amp;KT_back=1&amp;sorter_tso_listrsinfocol1=CienciasSociales"/>
    <hyperlink ref="K5" r:id="rId10" display="http://w4.icfes.gov.co:8095/Clas/edit2.php?CodColegio=023366&amp;KT_back=1&amp;sorter_tso_listrsinfocol1=INGLES"/>
    <hyperlink ref="L5" r:id="rId11" display="http://w4.icfes.gov.co:8095/Clas/edit2.php?CodColegio=023366&amp;KT_back=1&amp;sorter_tso_listrsinfocol1=CATEGORIA"/>
    <hyperlink ref="N5" r:id="rId12" display="http://w4.icfes.gov.co:8095/Clas/edit2.php?CodColegio=023366&amp;KT_back=1&amp;sorter_tso_listrsinfocol1=Periodo"/>
    <hyperlink ref="O5" r:id="rId13" display="http://w4.icfes.gov.co:8095/Clas/edit2.php?CodColegio=023366&amp;KT_back=1&amp;sorter_tso_listrsinfocol1=QUIMICA"/>
    <hyperlink ref="P5" r:id="rId14" display="http://w4.icfes.gov.co:8095/Clas/edit2.php?CodColegio=023366&amp;KT_back=1&amp;sorter_tso_listrsinfocol1=FISICA"/>
    <hyperlink ref="Q5" r:id="rId15" display="http://w4.icfes.gov.co:8095/Clas/edit2.php?CodColegio=023366&amp;KT_back=1&amp;sorter_tso_listrsinfocol1=BIOLOGIA"/>
    <hyperlink ref="R5" r:id="rId16" display="http://w4.icfes.gov.co:8095/Clas/edit2.php?CodColegio=023366&amp;KT_back=1&amp;sorter_tso_listrsinfocol1=FILOSOFIA"/>
    <hyperlink ref="S5" r:id="rId17" display="http://w4.icfes.gov.co:8095/Clas/edit2.php?CodColegio=023366&amp;KT_back=1&amp;sorter_tso_listrsinfocol1=MATEMATICAS"/>
    <hyperlink ref="T5" r:id="rId18" display="http://w4.icfes.gov.co:8095/Clas/edit2.php?CodColegio=023366&amp;KT_back=1&amp;sorter_tso_listrsinfocol1=LENGUAJE"/>
    <hyperlink ref="U5" r:id="rId19" display="http://w4.icfes.gov.co:8095/Clas/edit2.php?CodColegio=023366&amp;KT_back=1&amp;sorter_tso_listrsinfocol1=CienciasSociales"/>
    <hyperlink ref="V5" r:id="rId20" display="http://w4.icfes.gov.co:8095/Clas/edit2.php?CodColegio=023366&amp;KT_back=1&amp;sorter_tso_listrsinfocol1=INGLES"/>
    <hyperlink ref="C64" r:id="rId21" display="http://w4.icfes.gov.co:8095/Clas/edit2.php?CodColegio=023366&amp;KT_back=1&amp;sorter_tso_listrsinfocol1=Periodo"/>
    <hyperlink ref="D64" r:id="rId22" display="http://w4.icfes.gov.co:8095/Clas/edit2.php?CodColegio=023366&amp;KT_back=1&amp;sorter_tso_listrsinfocol1=QUIMICA"/>
    <hyperlink ref="E64" r:id="rId23" display="http://w4.icfes.gov.co:8095/Clas/edit2.php?CodColegio=023366&amp;KT_back=1&amp;sorter_tso_listrsinfocol1=FISICA"/>
    <hyperlink ref="F64" r:id="rId24" display="http://w4.icfes.gov.co:8095/Clas/edit2.php?CodColegio=023366&amp;KT_back=1&amp;sorter_tso_listrsinfocol1=BIOLOGIA"/>
    <hyperlink ref="G64" r:id="rId25" display="http://w4.icfes.gov.co:8095/Clas/edit2.php?CodColegio=023366&amp;KT_back=1&amp;sorter_tso_listrsinfocol1=FILOSOFIA"/>
    <hyperlink ref="H64" r:id="rId26" display="http://w4.icfes.gov.co:8095/Clas/edit2.php?CodColegio=023366&amp;KT_back=1&amp;sorter_tso_listrsinfocol1=MATEMATICAS"/>
    <hyperlink ref="I64" r:id="rId27" display="http://w4.icfes.gov.co:8095/Clas/edit2.php?CodColegio=023366&amp;KT_back=1&amp;sorter_tso_listrsinfocol1=LENGUAJE"/>
    <hyperlink ref="J64" r:id="rId28" display="http://w4.icfes.gov.co:8095/Clas/edit2.php?CodColegio=023366&amp;KT_back=1&amp;sorter_tso_listrsinfocol1=CienciasSociales"/>
    <hyperlink ref="K64" r:id="rId29" display="http://w4.icfes.gov.co:8095/Clas/edit2.php?CodColegio=023366&amp;KT_back=1&amp;sorter_tso_listrsinfocol1=INGLES"/>
  </hyperlinks>
  <printOptions horizontalCentered="1" verticalCentered="1"/>
  <pageMargins left="0" right="0" top="0" bottom="0" header="0" footer="0"/>
  <pageSetup scale="83" orientation="landscape" horizontalDpi="0" verticalDpi="0" r:id="rId30"/>
  <drawing r:id="rId31"/>
  <legacyDrawing r:id="rId32"/>
  <oleObjects>
    <oleObject progId="CorelDRAW.Graphic.13" shapeId="17410" r:id="rId33"/>
    <oleObject progId="CorelDRAW.Graphic.13" shapeId="17411" r:id="rId34"/>
    <oleObject progId="CorelDRAW.Graphic.13" shapeId="17412" r:id="rId35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PUNTAJE</vt:lpstr>
      <vt:lpstr>ÁREAS</vt:lpstr>
      <vt:lpstr>MEJORES</vt:lpstr>
      <vt:lpstr>PROMEDIOS PUNTAJE</vt:lpstr>
      <vt:lpstr>PROMEDIOS X CURSO</vt:lpstr>
      <vt:lpstr>PROMEDIOS</vt:lpstr>
      <vt:lpstr>MEJORES X MATERIA</vt:lpstr>
      <vt:lpstr>ESCALA NACIONAL</vt:lpstr>
    </vt:vector>
  </TitlesOfParts>
  <Company>Dark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COORDINACIÓN  JM</cp:lastModifiedBy>
  <cp:lastPrinted>2012-05-16T15:37:19Z</cp:lastPrinted>
  <dcterms:created xsi:type="dcterms:W3CDTF">2006-08-10T21:50:34Z</dcterms:created>
  <dcterms:modified xsi:type="dcterms:W3CDTF">2013-06-18T13:14:05Z</dcterms:modified>
</cp:coreProperties>
</file>